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'市对下转移支付预算表09-1'!$A:$A,'市对下转移支付预算表09-1'!$1:$1</definedName>
    <definedName name="_xlnm.Print_Titles" localSheetId="13">'市对下转移支付绩效目标表09-2'!$A:$A,'市对下转移支付绩效目标表09-2'!$1:$1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<sst xmlns="http://schemas.openxmlformats.org/spreadsheetml/2006/main" count="913" uniqueCount="388">
  <si>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</si>
  <si>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</si>
  <si>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</si>
  <si>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</si>
  <si>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</si>
  <si>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</si>
  <si>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</si>
  <si>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</si>
  <si>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</si>
  <si>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</si>
  <si>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</si>
  <si>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</si>
  <si>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</si>
  <si>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</si>
  <si>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</si>
  <si>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</si>
  <si>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</si>
  <si>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</si>
  <si>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</si>
  <si>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</si>
  <si>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</si>
  <si>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</si>
  <si>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</si>
  <si>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</si>
  <si>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</si>
  <si>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</si>
  <si>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</si>
  <si>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</si>
  <si>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</si>
  <si>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</si>
  <si>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</si>
  <si>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</si>
  <si>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</si>
  <si>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</si>
  <si>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</si>
  <si>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</si>
  <si>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</si>
  <si>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</si>
  <si>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</si>
  <si>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</si>
  <si>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</si>
  <si>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</si>
  <si>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</si>
  <si>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</si>
  <si>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</si>
  <si>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</si>
  <si>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</si>
  <si>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</si>
  <si>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</si>
  <si>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</si>
  <si>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</si>
  <si>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</si>
  <si>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</si>
  <si>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</si>
  <si>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</si>
  <si>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</si>
  <si>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</si>
  <si>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</si>
  <si>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</si>
  <si>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</si>
  <si>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</si>
  <si>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</si>
  <si>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</si>
  <si>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</si>
  <si>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</si>
  <si>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</si>
  <si>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</si>
  <si>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</si>
  <si>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</si>
  <si>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121006</t>
  </si>
  <si>
    <t>昆明市测绘管理中心</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</si>
  <si>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</si>
  <si>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</si>
  <si>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</si>
  <si>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</si>
  <si>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</si>
  <si>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</si>
  <si>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</si>
  <si>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</si>
  <si>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</si>
  <si>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</si>
  <si>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</si>
  <si>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</si>
  <si>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</si>
  <si>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</si>
  <si>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</si>
  <si>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</si>
  <si>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</si>
  <si>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</si>
  <si>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</si>
  <si>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</si>
  <si>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</si>
  <si>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</si>
  <si>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</si>
  <si>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</si>
  <si>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</si>
  <si>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</si>
  <si>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</si>
  <si>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</si>
  <si>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</si>
  <si>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</si>
  <si>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</si>
  <si>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</si>
  <si>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</si>
  <si>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</si>
  <si>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</si>
  <si>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</si>
  <si>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</si>
  <si>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</si>
  <si>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</si>
  <si>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</si>
  <si>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</si>
  <si>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</si>
  <si>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220</t>
  </si>
  <si>
    <t>自然资源海洋气象等支出</t>
  </si>
  <si>
    <t>22001</t>
  </si>
  <si>
    <t>自然资源事务</t>
  </si>
  <si>
    <t>2200129</t>
  </si>
  <si>
    <t>基础测绘与地理信息监管</t>
  </si>
  <si>
    <t>2200150</t>
  </si>
  <si>
    <t>事业运行</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</si>
  <si>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</si>
  <si>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</si>
  <si>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</si>
  <si>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</si>
  <si>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</si>
  <si>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</si>
  <si>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</si>
  <si>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</si>
  <si>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</si>
  <si>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</si>
  <si>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</si>
  <si>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</si>
  <si>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</si>
  <si>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</si>
  <si>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</si>
  <si>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</si>
  <si>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</si>
  <si>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</si>
  <si>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</si>
  <si>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</si>
  <si>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</si>
  <si>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</si>
  <si>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</si>
  <si>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</si>
  <si>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</si>
  <si>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</si>
  <si>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</si>
  <si>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</si>
  <si>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</si>
  <si>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</si>
  <si>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</si>
  <si>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</si>
  <si>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</si>
  <si>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</si>
  <si>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</si>
  <si>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</si>
  <si>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</si>
  <si>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</si>
  <si>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</si>
  <si>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</si>
  <si>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</si>
  <si>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</si>
  <si>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</si>
  <si>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</si>
  <si>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</si>
  <si>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</si>
  <si>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</si>
  <si>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</si>
  <si>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</si>
  <si>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</si>
  <si>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</si>
  <si>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</si>
  <si>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单位无“三公”经费支出，此表为空</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</si>
  <si>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</si>
  <si>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</si>
  <si>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</si>
  <si>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</si>
  <si>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</si>
  <si>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</si>
  <si>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</si>
  <si>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</si>
  <si>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</si>
  <si>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</si>
  <si>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</si>
  <si>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</si>
  <si>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</si>
  <si>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</si>
  <si>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</si>
  <si>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</si>
  <si>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</si>
  <si>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</si>
  <si>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</si>
  <si>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昆明市自然资源和规划局</t>
  </si>
  <si>
    <t>530100210000000008197</t>
  </si>
  <si>
    <t>事业人员支出工资</t>
  </si>
  <si>
    <t>30101</t>
  </si>
  <si>
    <t>基本工资</t>
  </si>
  <si>
    <t>30102</t>
  </si>
  <si>
    <t>津贴补贴</t>
  </si>
  <si>
    <t>30103</t>
  </si>
  <si>
    <t>奖金</t>
  </si>
  <si>
    <t>30107</t>
  </si>
  <si>
    <t>绩效工资</t>
  </si>
  <si>
    <t>530100210000000008198</t>
  </si>
  <si>
    <t>社会保障缴费</t>
  </si>
  <si>
    <t>30108</t>
  </si>
  <si>
    <t>机关事业单位基本养老保险缴费</t>
  </si>
  <si>
    <t>30110</t>
  </si>
  <si>
    <t>职工基本医疗保险缴费</t>
  </si>
  <si>
    <t>30111</t>
  </si>
  <si>
    <t>公务员医疗补助缴费</t>
  </si>
  <si>
    <t>30112</t>
  </si>
  <si>
    <t>其他社会保障缴费</t>
  </si>
  <si>
    <t>530100210000000008199</t>
  </si>
  <si>
    <t>30113</t>
  </si>
  <si>
    <t>530100210000000008202</t>
  </si>
  <si>
    <t>工会经费</t>
  </si>
  <si>
    <t>30228</t>
  </si>
  <si>
    <t>530100210000000008203</t>
  </si>
  <si>
    <t>一般公用经费</t>
  </si>
  <si>
    <t>30201</t>
  </si>
  <si>
    <t>办公费</t>
  </si>
  <si>
    <t>30207</t>
  </si>
  <si>
    <t>邮电费</t>
  </si>
  <si>
    <t>30211</t>
  </si>
  <si>
    <t>差旅费</t>
  </si>
  <si>
    <t>30213</t>
  </si>
  <si>
    <t>维修（护）费</t>
  </si>
  <si>
    <t>30216</t>
  </si>
  <si>
    <t>培训费</t>
  </si>
  <si>
    <t>30229</t>
  </si>
  <si>
    <t>福利费</t>
  </si>
  <si>
    <t>预算05-1表</t>
  </si>
  <si>
    <t>项目分类</t>
  </si>
  <si>
    <t>项目单位</t>
  </si>
  <si>
    <t>经济科目编码</t>
  </si>
  <si>
    <t>经济科目名称</t>
  </si>
  <si>
    <t>本年拨款</t>
  </si>
  <si>
    <t>其中：本次下达</t>
  </si>
  <si>
    <t>专项业务类</t>
  </si>
  <si>
    <t>530100221100000179687</t>
  </si>
  <si>
    <t>昆明市土地勘测定界技术审查专项资金</t>
  </si>
  <si>
    <t>30227</t>
  </si>
  <si>
    <t>委托业务费</t>
  </si>
  <si>
    <t>530100231100001092297</t>
  </si>
  <si>
    <t>测绘地理信息资料成图费专项资金</t>
  </si>
  <si>
    <t>530100241100002086080</t>
  </si>
  <si>
    <t>昆明市卫星应用技术中心建设专项经费</t>
  </si>
  <si>
    <t>预算05-2表</t>
  </si>
  <si>
    <t>项目年度绩效目标</t>
  </si>
  <si>
    <t>一级指标</t>
  </si>
  <si>
    <t>二级指标</t>
  </si>
  <si>
    <t>三级指标</t>
  </si>
  <si>
    <t>指标性质</t>
  </si>
  <si>
    <t>指标值</t>
  </si>
  <si>
    <t>度量单位</t>
  </si>
  <si>
    <t>指标属性</t>
  </si>
  <si>
    <t>指标内容</t>
  </si>
  <si>
    <t>按照计划阶段搭建昆明市卫星遥感应用综合服务系统。围绕市级中心核心能力、结合各县区需求，统筹建成集卫星遥感数据接收、处理、管理、应用服务为一体的昆明市卫星遥感应用综合服务系统体系，向上对接省级卫星应用中心，实现与省级中心的互联互通与数据接收，向下支撑县级及其他单位成果应用。</t>
  </si>
  <si>
    <t>产出指标</t>
  </si>
  <si>
    <t>数量指标</t>
  </si>
  <si>
    <t>数据成果一套</t>
  </si>
  <si>
    <t>=</t>
  </si>
  <si>
    <t>套</t>
  </si>
  <si>
    <t>定量指标</t>
  </si>
  <si>
    <t>反应完成卫星运用技术中心阶段建设</t>
  </si>
  <si>
    <t>质量指标</t>
  </si>
  <si>
    <t>通过验收率</t>
  </si>
  <si>
    <t>100</t>
  </si>
  <si>
    <t>%</t>
  </si>
  <si>
    <t>时效指标</t>
  </si>
  <si>
    <t>完成任务及时率</t>
  </si>
  <si>
    <t>&gt;=</t>
  </si>
  <si>
    <t>成本指标</t>
  </si>
  <si>
    <t>社会成本指标</t>
  </si>
  <si>
    <t>&gt;</t>
  </si>
  <si>
    <t>效益指标</t>
  </si>
  <si>
    <t>社会效益</t>
  </si>
  <si>
    <t>辅助管理决策</t>
  </si>
  <si>
    <t>次</t>
  </si>
  <si>
    <t>按计划搭建昆明市卫星遥感应用综合服务系统。</t>
  </si>
  <si>
    <t>满意度指标</t>
  </si>
  <si>
    <t>服务对象满意度</t>
  </si>
  <si>
    <t>客户满意度</t>
  </si>
  <si>
    <t>95</t>
  </si>
  <si>
    <t>2022年中心与昆明市呈贡区人民政府签订智慧呈贡时空信息平台建设框架协议、石林彝族自治县人民政府签订数字乡村建设合作协议，将以测绘地理信息服务智慧城市、乡村振兴为切入点，根据智慧城市、乡村振兴建设需求，丰富测绘地理信息数据资源，推广测绘地理信息数据服务领域，整合各类地理信息专题信息，为智慧城市、乡村振兴提供更丰富、更实用的数字地形图、专题地图等地理信息成果。实现2023年度市委市政府及各委办局基础测绘成果图件资料保障决策需求，实现实时快速提供测绘地理信息地图资料90%，实现成果转化50%，委办局满意度90%.</t>
  </si>
  <si>
    <t>发放技术资料数</t>
  </si>
  <si>
    <t>50</t>
  </si>
  <si>
    <t>份</t>
  </si>
  <si>
    <t>反映发放技术宣传材料的情况。</t>
  </si>
  <si>
    <t>项目验收合格率</t>
  </si>
  <si>
    <t>反映科技推广项目完成质量。
项目验收合格率=（验收合格项目数/科技推广项目数）*100%</t>
  </si>
  <si>
    <t>测绘成果验收合格率</t>
  </si>
  <si>
    <t>反映测绘成果验收合格情况。
测绘成果验收合格率=测绘成果验收合格数/测绘成果提交总数*100%</t>
  </si>
  <si>
    <t>检查验收项目按时完成率</t>
  </si>
  <si>
    <t>反映检查验收项目完成及时情况。
检查验收项目按时完成率=按时完成验收项目数/完成验收项目总数*100%</t>
  </si>
  <si>
    <t>基础测绘及地理国情成果提供应用</t>
  </si>
  <si>
    <t>反映地理国情成果提供服务批次。</t>
  </si>
  <si>
    <t>测绘成果使用对象满意度</t>
  </si>
  <si>
    <t>90</t>
  </si>
  <si>
    <t>反映成果使用单位对测绘成果使用的满意度情况。发放满意度调查问卷，设置非常满意、满意和不满意3档，统计调查问卷中满意以上问卷所占比例。</t>
  </si>
  <si>
    <t>对昆明市行政区域范围内包括磨憨镇的城（市）镇批次、单独选址、增减挂钩、临时用地等各类建设用地勘测定界项目开展技术审查，审查内容包括：1.测量基准及控制测量；2.地类、面积的检查；3.地籍要素测量；4.勘测定界图的绘制；5.面积量算及汇总；6.资料完整性检查；7.外业检查。</t>
  </si>
  <si>
    <t>成果数量</t>
  </si>
  <si>
    <t>完成昆明市行政区域范围内的城（市）镇批次、单独选址、增减挂钩、临时用地等各类建设用地勘测定界项目开展技术审查。</t>
  </si>
  <si>
    <t>一次性通过验收</t>
  </si>
  <si>
    <t>月</t>
  </si>
  <si>
    <t>反映工作任务及时完成情况
完成任务及时率=实际完成时间/计划完成时间 *100%</t>
  </si>
  <si>
    <t>经济效益</t>
  </si>
  <si>
    <t>经济效益节约</t>
  </si>
  <si>
    <t>万元</t>
  </si>
  <si>
    <t>反应减少重复投入节约财政资金</t>
  </si>
  <si>
    <t>成果利用率</t>
  </si>
  <si>
    <t>定性指标</t>
  </si>
  <si>
    <t>反映研究成果是否被政府及相关部门利用提供参考决策。</t>
  </si>
  <si>
    <t>顾客满意度</t>
  </si>
  <si>
    <t>通过问卷调查，反映客户对研究成果的满意度</t>
  </si>
  <si>
    <t>预算06表</t>
  </si>
  <si>
    <t>政府性基金预算支出预算表</t>
  </si>
  <si>
    <t>单位名称：昆明市发展和改革委员会</t>
  </si>
  <si>
    <t>政府性基金预算支出</t>
  </si>
  <si>
    <t>单位无政府性基金经费支出，此表为空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</si>
  <si>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</si>
  <si>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</si>
  <si>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</si>
  <si>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</si>
  <si>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</si>
  <si>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</si>
  <si>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</si>
  <si>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</si>
  <si>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</si>
  <si>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</si>
  <si>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</si>
  <si>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复印纸</t>
  </si>
  <si>
    <t>元</t>
  </si>
  <si>
    <t>测绘服务</t>
  </si>
  <si>
    <t>测绘地理信息资料成图专项经费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</si>
  <si>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</si>
  <si>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</si>
  <si>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</si>
  <si>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</si>
  <si>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</si>
  <si>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</si>
  <si>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</si>
  <si>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</si>
  <si>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单位无政府购买服务费支出，此表为空</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</si>
  <si>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</si>
  <si>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</si>
  <si>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</si>
  <si>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</si>
  <si>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</si>
  <si>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</si>
  <si>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</si>
  <si>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</si>
  <si>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</si>
  <si>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</si>
  <si>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</si>
  <si>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</si>
  <si>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</si>
  <si>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</si>
  <si>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</si>
  <si>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</si>
  <si>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</si>
  <si>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</si>
  <si>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</si>
  <si>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</si>
  <si>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</si>
  <si>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</si>
  <si>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</si>
  <si>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单位无市对下转移支付支出，此表为空</t>
  </si>
  <si>
    <t>预算09-2表</t>
  </si>
  <si>
    <t xml:space="preserve">预算10表
</t>
  </si>
  <si>
    <t>资产类别</t>
  </si>
  <si>
    <t>资产分类代码.名称</t>
  </si>
  <si>
    <t>资产名称</t>
  </si>
  <si>
    <t>计量单位</t>
  </si>
  <si>
    <t>财政部门批复数（元）</t>
  </si>
  <si>
    <t>单价</t>
  </si>
  <si>
    <t>金额</t>
  </si>
  <si>
    <t>单位无新增资产配置移支出，此表为空</t>
  </si>
  <si>
    <t>预算11表</t>
  </si>
  <si>
    <t>上级补助</t>
  </si>
  <si>
    <t>单位无上级转移支付支出，此表为空</t>
  </si>
  <si>
    <t>预算12表</t>
  </si>
  <si>
    <t>项目级次</t>
  </si>
  <si>
    <t>311 专项业务类</t>
  </si>
  <si>
    <t>本级</t>
  </si>
  <si>
    <t/>
  </si>
</sst>
</file>

<file path=xl/styles.xml><?xml version="1.0" encoding="utf-8"?>
<styleSheet xmlns="http://schemas.openxmlformats.org/spreadsheetml/2006/main">
  <numFmts count="9">
    <numFmt numFmtId="44" formatCode="_ &quot;￥&quot;* #,##0.00_ ;_ &quot;￥&quot;* \-#,##0.00_ ;_ &quot;￥&quot;* &quot;-&quot;??_ ;_ @_ "/>
    <numFmt numFmtId="41" formatCode="_ * #,##0_ ;_ * \-#,##0_ ;_ * &quot;-&quot;_ ;_ @_ "/>
    <numFmt numFmtId="176" formatCode="hh:mm:ss"/>
    <numFmt numFmtId="42" formatCode="_ &quot;￥&quot;* #,##0_ ;_ &quot;￥&quot;* \-#,##0_ ;_ &quot;￥&quot;* &quot;-&quot;_ ;_ @_ "/>
    <numFmt numFmtId="43" formatCode="_ * #,##0.00_ ;_ * \-#,##0.00_ ;_ * &quot;-&quot;??_ ;_ @_ "/>
    <numFmt numFmtId="177" formatCode="yyyy/mm/dd\ hh:mm:ss"/>
    <numFmt numFmtId="178" formatCode="#,##0;\-#,##0;;@"/>
    <numFmt numFmtId="179" formatCode="#,##0.00;\-#,##0.00;;@"/>
    <numFmt numFmtId="180" formatCode="yyyy/mm/dd"/>
  </numFmts>
  <fonts count="35">
    <font>
      <sz val="11"/>
      <color theme="1"/>
      <name val="宋体"/>
      <charset val="134"/>
      <scheme val="minor"/>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b/>
      <sz val="11"/>
      <color rgb="FFFFFFFF"/>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i/>
      <sz val="11"/>
      <color rgb="FF7F7F7F"/>
      <name val="宋体"/>
      <charset val="0"/>
      <scheme val="minor"/>
    </font>
    <font>
      <sz val="11"/>
      <color rgb="FF006100"/>
      <name val="宋体"/>
      <charset val="0"/>
      <scheme val="minor"/>
    </font>
    <font>
      <b/>
      <sz val="15"/>
      <color theme="3"/>
      <name val="宋体"/>
      <charset val="134"/>
      <scheme val="minor"/>
    </font>
    <font>
      <b/>
      <sz val="18"/>
      <color theme="3"/>
      <name val="宋体"/>
      <charset val="134"/>
      <scheme val="minor"/>
    </font>
    <font>
      <b/>
      <sz val="11"/>
      <color rgb="FF3F3F3F"/>
      <name val="宋体"/>
      <charset val="0"/>
      <scheme val="minor"/>
    </font>
    <font>
      <sz val="9"/>
      <name val="宋体"/>
      <charset val="134"/>
    </font>
    <font>
      <b/>
      <sz val="13"/>
      <color theme="3"/>
      <name val="宋体"/>
      <charset val="134"/>
      <scheme val="minor"/>
    </font>
    <font>
      <b/>
      <sz val="11"/>
      <color theme="1"/>
      <name val="宋体"/>
      <charset val="0"/>
      <scheme val="minor"/>
    </font>
    <font>
      <sz val="11"/>
      <color rgb="FFFA7D00"/>
      <name val="宋体"/>
      <charset val="0"/>
      <scheme val="minor"/>
    </font>
    <font>
      <sz val="11"/>
      <color rgb="FFFF0000"/>
      <name val="宋体"/>
      <charset val="0"/>
      <scheme val="minor"/>
    </font>
    <font>
      <b/>
      <sz val="11"/>
      <color rgb="FFFA7D00"/>
      <name val="宋体"/>
      <charset val="0"/>
      <scheme val="minor"/>
    </font>
    <font>
      <u/>
      <sz val="11"/>
      <color rgb="FF80008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rgb="FFFFCC99"/>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2F2F2"/>
        <bgColor indexed="64"/>
      </patternFill>
    </fill>
    <fill>
      <patternFill patternType="solid">
        <fgColor theme="8"/>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8" tint="0.599993896298105"/>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57">
    <xf numFmtId="0" fontId="0" fillId="0" borderId="0"/>
    <xf numFmtId="178" fontId="28" fillId="0" borderId="4">
      <alignment horizontal="right" vertical="center"/>
    </xf>
    <xf numFmtId="176" fontId="28" fillId="0" borderId="4">
      <alignment horizontal="right" vertical="center"/>
    </xf>
    <xf numFmtId="179" fontId="28" fillId="0" borderId="4">
      <alignment horizontal="right" vertical="center"/>
    </xf>
    <xf numFmtId="179" fontId="28" fillId="0" borderId="4">
      <alignment horizontal="right" vertical="center"/>
    </xf>
    <xf numFmtId="10" fontId="28" fillId="0" borderId="4">
      <alignment horizontal="right" vertical="center"/>
    </xf>
    <xf numFmtId="177" fontId="28" fillId="0" borderId="4">
      <alignment horizontal="right" vertical="center"/>
    </xf>
    <xf numFmtId="0" fontId="16" fillId="20" borderId="0" applyNumberFormat="false" applyBorder="false" applyAlignment="false" applyProtection="false">
      <alignment vertical="center"/>
    </xf>
    <xf numFmtId="0" fontId="16" fillId="25" borderId="0" applyNumberFormat="false" applyBorder="false" applyAlignment="false" applyProtection="false">
      <alignment vertical="center"/>
    </xf>
    <xf numFmtId="0" fontId="15" fillId="18" borderId="0" applyNumberFormat="false" applyBorder="false" applyAlignment="false" applyProtection="false">
      <alignment vertical="center"/>
    </xf>
    <xf numFmtId="0" fontId="16" fillId="33" borderId="0" applyNumberFormat="false" applyBorder="false" applyAlignment="false" applyProtection="false">
      <alignment vertical="center"/>
    </xf>
    <xf numFmtId="0" fontId="16" fillId="24"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0" fontId="18" fillId="0" borderId="17"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30" fillId="0" borderId="20"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9" fillId="0" borderId="18" applyNumberFormat="false" applyFill="false" applyAlignment="false" applyProtection="false">
      <alignment vertical="center"/>
    </xf>
    <xf numFmtId="180" fontId="28" fillId="0" borderId="4">
      <alignment horizontal="right" vertical="center"/>
    </xf>
    <xf numFmtId="42" fontId="0" fillId="0" borderId="0" applyFont="false" applyFill="false" applyBorder="false" applyAlignment="false" applyProtection="false">
      <alignment vertical="center"/>
    </xf>
    <xf numFmtId="0" fontId="15" fillId="26"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16" fillId="27" borderId="0" applyNumberFormat="false" applyBorder="false" applyAlignment="false" applyProtection="false">
      <alignment vertical="center"/>
    </xf>
    <xf numFmtId="0" fontId="15" fillId="31" borderId="0" applyNumberFormat="false" applyBorder="false" applyAlignment="false" applyProtection="false">
      <alignment vertical="center"/>
    </xf>
    <xf numFmtId="0" fontId="25" fillId="0" borderId="18" applyNumberFormat="false" applyFill="false" applyAlignment="false" applyProtection="false">
      <alignment vertical="center"/>
    </xf>
    <xf numFmtId="49" fontId="28" fillId="0" borderId="4">
      <alignment horizontal="left" vertical="center" wrapText="true"/>
    </xf>
    <xf numFmtId="0" fontId="22" fillId="0" borderId="0" applyNumberFormat="false" applyFill="false" applyBorder="false" applyAlignment="false" applyProtection="false">
      <alignment vertical="center"/>
    </xf>
    <xf numFmtId="0" fontId="16"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6" fillId="29" borderId="0" applyNumberFormat="false" applyBorder="false" applyAlignment="false" applyProtection="false">
      <alignment vertical="center"/>
    </xf>
    <xf numFmtId="0" fontId="33" fillId="22" borderId="16" applyNumberFormat="false" applyAlignment="false" applyProtection="false">
      <alignment vertical="center"/>
    </xf>
    <xf numFmtId="0" fontId="3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5" fillId="30"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20" fillId="14" borderId="16" applyNumberFormat="false" applyAlignment="false" applyProtection="false">
      <alignment vertical="center"/>
    </xf>
    <xf numFmtId="0" fontId="27" fillId="22" borderId="19" applyNumberFormat="false" applyAlignment="false" applyProtection="false">
      <alignment vertical="center"/>
    </xf>
    <xf numFmtId="0" fontId="19" fillId="13" borderId="15" applyNumberFormat="false" applyAlignment="false" applyProtection="false">
      <alignment vertical="center"/>
    </xf>
    <xf numFmtId="0" fontId="31" fillId="0" borderId="21" applyNumberFormat="false" applyFill="false" applyAlignment="false" applyProtection="false">
      <alignment vertical="center"/>
    </xf>
    <xf numFmtId="0" fontId="15" fillId="11"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0" fillId="9" borderId="14" applyNumberFormat="false" applyFont="false" applyAlignment="false" applyProtection="false">
      <alignment vertical="center"/>
    </xf>
    <xf numFmtId="0" fontId="26" fillId="0" borderId="0" applyNumberFormat="false" applyFill="false" applyBorder="false" applyAlignment="false" applyProtection="false">
      <alignment vertical="center"/>
    </xf>
    <xf numFmtId="0" fontId="24" fillId="19"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5" fillId="8" borderId="0" applyNumberFormat="false" applyBorder="false" applyAlignment="false" applyProtection="false">
      <alignment vertical="center"/>
    </xf>
    <xf numFmtId="0" fontId="17" fillId="7" borderId="0" applyNumberFormat="false" applyBorder="false" applyAlignment="false" applyProtection="false">
      <alignment vertical="center"/>
    </xf>
    <xf numFmtId="0" fontId="16" fillId="32" borderId="0" applyNumberFormat="false" applyBorder="false" applyAlignment="false" applyProtection="false">
      <alignment vertical="center"/>
    </xf>
    <xf numFmtId="0" fontId="21" fillId="17" borderId="0" applyNumberFormat="false" applyBorder="false" applyAlignment="false" applyProtection="false">
      <alignment vertical="center"/>
    </xf>
    <xf numFmtId="0" fontId="15" fillId="6"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15" fillId="4" borderId="0" applyNumberFormat="false" applyBorder="false" applyAlignment="false" applyProtection="false">
      <alignment vertical="center"/>
    </xf>
    <xf numFmtId="0" fontId="16" fillId="12" borderId="0" applyNumberFormat="false" applyBorder="false" applyAlignment="false" applyProtection="false">
      <alignment vertical="center"/>
    </xf>
    <xf numFmtId="0" fontId="15" fillId="3" borderId="0" applyNumberFormat="false" applyBorder="false" applyAlignment="false" applyProtection="false">
      <alignment vertical="center"/>
    </xf>
  </cellStyleXfs>
  <cellXfs count="196">
    <xf numFmtId="0" fontId="0" fillId="0" borderId="0" xfId="0" applyFont="true" applyBorder="true"/>
    <xf numFmtId="0" fontId="0" fillId="0" borderId="0" xfId="0" applyFont="true" applyBorder="true" applyAlignment="true">
      <alignment horizontal="center" vertical="center"/>
    </xf>
    <xf numFmtId="49" fontId="1" fillId="0" borderId="0" xfId="0" applyNumberFormat="true" applyFont="true" applyBorder="true"/>
    <xf numFmtId="0" fontId="2" fillId="0" borderId="0" xfId="0" applyFont="true" applyBorder="true" applyAlignment="true">
      <alignment horizontal="center" vertical="center"/>
    </xf>
    <xf numFmtId="0" fontId="3" fillId="0" borderId="0" xfId="0" applyFont="true" applyBorder="true" applyAlignment="true" applyProtection="true">
      <alignment horizontal="left" vertical="center"/>
      <protection locked="false"/>
    </xf>
    <xf numFmtId="0" fontId="4" fillId="0" borderId="0" xfId="0" applyFont="true" applyBorder="true" applyAlignment="true">
      <alignment horizontal="left" vertical="center"/>
    </xf>
    <xf numFmtId="0" fontId="4" fillId="0" borderId="1" xfId="0" applyFont="true" applyBorder="true" applyAlignment="true" applyProtection="true">
      <alignment horizontal="center" vertical="center" wrapText="true"/>
      <protection locked="false"/>
    </xf>
    <xf numFmtId="0" fontId="4" fillId="0" borderId="1" xfId="0" applyFont="true" applyBorder="true" applyAlignment="true">
      <alignment horizontal="center" vertical="center" wrapText="true"/>
    </xf>
    <xf numFmtId="0" fontId="4" fillId="0" borderId="2" xfId="0" applyFont="true" applyBorder="true" applyAlignment="true" applyProtection="true">
      <alignment horizontal="center" vertical="center" wrapText="true"/>
      <protection locked="false"/>
    </xf>
    <xf numFmtId="0" fontId="4" fillId="0" borderId="2" xfId="0" applyFont="true" applyBorder="true" applyAlignment="true">
      <alignment horizontal="center" vertical="center" wrapText="true"/>
    </xf>
    <xf numFmtId="0" fontId="4" fillId="2" borderId="3" xfId="0" applyFont="true" applyFill="true" applyBorder="true" applyAlignment="true" applyProtection="true">
      <alignment horizontal="center" vertical="center" wrapText="true"/>
      <protection locked="false"/>
    </xf>
    <xf numFmtId="0" fontId="4" fillId="0" borderId="3" xfId="0" applyFont="true" applyBorder="true" applyAlignment="true">
      <alignment horizontal="center" vertical="center" wrapText="true"/>
    </xf>
    <xf numFmtId="0" fontId="1" fillId="0" borderId="4" xfId="0" applyFont="true" applyBorder="true" applyAlignment="true">
      <alignment horizontal="center" vertical="center"/>
    </xf>
    <xf numFmtId="0" fontId="3" fillId="2" borderId="4" xfId="0" applyFont="true" applyFill="true" applyBorder="true" applyAlignment="true" applyProtection="true">
      <alignment horizontal="left" vertical="center" wrapText="true"/>
      <protection locked="false"/>
    </xf>
    <xf numFmtId="0" fontId="3" fillId="0" borderId="4" xfId="0" applyFont="true" applyBorder="true" applyAlignment="true" applyProtection="true">
      <alignment horizontal="left" vertical="center"/>
      <protection locked="false"/>
    </xf>
    <xf numFmtId="49" fontId="5" fillId="0" borderId="4" xfId="27" applyNumberFormat="true" applyFont="true" applyBorder="true">
      <alignment horizontal="left" vertical="center" wrapText="true"/>
    </xf>
    <xf numFmtId="0" fontId="3" fillId="0" borderId="5" xfId="0" applyFont="true" applyBorder="true" applyAlignment="true" applyProtection="true">
      <alignment horizontal="center" vertical="center" wrapText="true"/>
      <protection locked="false"/>
    </xf>
    <xf numFmtId="0" fontId="3" fillId="0" borderId="6" xfId="0" applyFont="true" applyBorder="true" applyAlignment="true" applyProtection="true">
      <alignment horizontal="left" vertical="center" wrapText="true"/>
      <protection locked="false"/>
    </xf>
    <xf numFmtId="0" fontId="3" fillId="0" borderId="7" xfId="0" applyFont="true" applyBorder="true" applyAlignment="true" applyProtection="true">
      <alignment horizontal="left" vertical="center" wrapText="true"/>
      <protection locked="false"/>
    </xf>
    <xf numFmtId="0" fontId="3" fillId="0" borderId="0" xfId="0" applyFont="true" applyBorder="true" applyAlignment="true" applyProtection="true">
      <alignment horizontal="right" vertical="center"/>
      <protection locked="false"/>
    </xf>
    <xf numFmtId="0" fontId="4" fillId="0" borderId="0" xfId="0" applyFont="true" applyBorder="true"/>
    <xf numFmtId="0" fontId="3" fillId="0" borderId="0" xfId="0" applyFont="true" applyBorder="true" applyAlignment="true" applyProtection="true">
      <alignment horizontal="right"/>
      <protection locked="false"/>
    </xf>
    <xf numFmtId="0" fontId="4" fillId="0" borderId="5" xfId="0" applyFont="true" applyBorder="true" applyAlignment="true">
      <alignment horizontal="center" vertical="center"/>
    </xf>
    <xf numFmtId="0" fontId="4" fillId="0" borderId="6" xfId="0" applyFont="true" applyBorder="true" applyAlignment="true">
      <alignment horizontal="center" vertical="center"/>
    </xf>
    <xf numFmtId="0" fontId="4" fillId="0" borderId="7" xfId="0" applyFont="true" applyBorder="true" applyAlignment="true">
      <alignment horizontal="center" vertical="center"/>
    </xf>
    <xf numFmtId="0" fontId="4" fillId="0" borderId="1" xfId="0" applyFont="true" applyBorder="true" applyAlignment="true">
      <alignment horizontal="center" vertical="center"/>
    </xf>
    <xf numFmtId="0" fontId="4" fillId="0" borderId="3" xfId="0" applyFont="true" applyBorder="true" applyAlignment="true">
      <alignment horizontal="center" vertical="center"/>
    </xf>
    <xf numFmtId="4" fontId="3" fillId="0" borderId="4" xfId="0" applyNumberFormat="true" applyFont="true" applyBorder="true" applyAlignment="true" applyProtection="true">
      <alignment horizontal="right" vertical="center" wrapText="true"/>
      <protection locked="false"/>
    </xf>
    <xf numFmtId="0" fontId="3" fillId="0" borderId="4" xfId="0" applyFont="true" applyBorder="true" applyAlignment="true">
      <alignment horizontal="left" vertical="center" wrapText="true"/>
    </xf>
    <xf numFmtId="0" fontId="3" fillId="0" borderId="4" xfId="0" applyFont="true" applyBorder="true" applyAlignment="true" applyProtection="true">
      <alignment horizontal="left" vertical="center" wrapText="true"/>
      <protection locked="false"/>
    </xf>
    <xf numFmtId="0" fontId="1" fillId="0" borderId="5" xfId="0" applyFont="true" applyBorder="true" applyAlignment="true" applyProtection="true">
      <alignment horizontal="center" vertical="center" wrapText="true"/>
      <protection locked="false"/>
    </xf>
    <xf numFmtId="0" fontId="3" fillId="0" borderId="6" xfId="0" applyFont="true" applyBorder="true" applyAlignment="true">
      <alignment horizontal="left" vertical="center"/>
    </xf>
    <xf numFmtId="0" fontId="4" fillId="2" borderId="1" xfId="0" applyFont="true" applyFill="true" applyBorder="true" applyAlignment="true">
      <alignment horizontal="center" vertical="center"/>
    </xf>
    <xf numFmtId="0" fontId="4" fillId="0" borderId="2" xfId="0" applyFont="true" applyBorder="true" applyAlignment="true">
      <alignment horizontal="center" vertical="center"/>
    </xf>
    <xf numFmtId="4" fontId="3" fillId="0" borderId="4" xfId="0" applyNumberFormat="true" applyFont="true" applyBorder="true" applyAlignment="true">
      <alignment horizontal="right" vertical="center" wrapText="true"/>
    </xf>
    <xf numFmtId="0" fontId="3" fillId="2" borderId="7" xfId="0" applyFont="true" applyFill="true" applyBorder="true" applyAlignment="true">
      <alignment horizontal="left" vertical="center"/>
    </xf>
    <xf numFmtId="0" fontId="1" fillId="0" borderId="4" xfId="0" applyFont="true" applyBorder="true" applyAlignment="true" applyProtection="true">
      <alignment horizontal="center" vertical="center"/>
      <protection locked="false"/>
    </xf>
    <xf numFmtId="4" fontId="5" fillId="0" borderId="4" xfId="3" applyNumberFormat="true" applyFont="true" applyBorder="true">
      <alignment horizontal="right" vertical="center"/>
    </xf>
    <xf numFmtId="0" fontId="3" fillId="2" borderId="0" xfId="0" applyFont="true" applyFill="true" applyBorder="true" applyAlignment="true" applyProtection="true">
      <alignment horizontal="right" vertical="top" wrapText="true"/>
      <protection locked="false"/>
    </xf>
    <xf numFmtId="0" fontId="6" fillId="0" borderId="0" xfId="0" applyFont="true" applyBorder="true" applyAlignment="true" applyProtection="true">
      <alignment vertical="top"/>
      <protection locked="false"/>
    </xf>
    <xf numFmtId="0" fontId="6" fillId="0" borderId="0" xfId="0" applyFont="true" applyBorder="true" applyAlignment="true">
      <alignment vertical="top"/>
    </xf>
    <xf numFmtId="0" fontId="7" fillId="2" borderId="0" xfId="0" applyFont="true" applyFill="true" applyBorder="true" applyAlignment="true" applyProtection="true">
      <alignment horizontal="center" vertical="center" wrapText="true"/>
      <protection locked="false"/>
    </xf>
    <xf numFmtId="0" fontId="6" fillId="0" borderId="0" xfId="0" applyFont="true" applyBorder="true" applyProtection="true">
      <protection locked="false"/>
    </xf>
    <xf numFmtId="0" fontId="6" fillId="0" borderId="0" xfId="0" applyFont="true" applyBorder="true"/>
    <xf numFmtId="0" fontId="3" fillId="2" borderId="0" xfId="0" applyFont="true" applyFill="true" applyBorder="true" applyAlignment="true" applyProtection="true">
      <alignment horizontal="left" vertical="center" wrapText="true"/>
      <protection locked="false"/>
    </xf>
    <xf numFmtId="0" fontId="1" fillId="2" borderId="0" xfId="0" applyFont="true" applyFill="true" applyBorder="true" applyAlignment="true" applyProtection="true">
      <alignment horizontal="right" vertical="center"/>
      <protection locked="false"/>
    </xf>
    <xf numFmtId="0" fontId="1" fillId="2" borderId="0" xfId="0" applyFont="true" applyFill="true" applyBorder="true" applyAlignment="true" applyProtection="true">
      <alignment horizontal="right" vertical="center" wrapText="true"/>
      <protection locked="false"/>
    </xf>
    <xf numFmtId="0" fontId="1" fillId="0" borderId="4" xfId="0" applyFont="true" applyBorder="true" applyAlignment="true" applyProtection="true">
      <alignment horizontal="center" vertical="center" wrapText="true"/>
      <protection locked="false"/>
    </xf>
    <xf numFmtId="0" fontId="1" fillId="2" borderId="4" xfId="0" applyFont="true" applyFill="true" applyBorder="true" applyAlignment="true" applyProtection="true">
      <alignment horizontal="center" vertical="center"/>
      <protection locked="false"/>
    </xf>
    <xf numFmtId="0" fontId="1" fillId="2" borderId="4" xfId="0" applyFont="true" applyFill="true" applyBorder="true" applyAlignment="true" applyProtection="true">
      <alignment horizontal="center" vertical="center" wrapText="true"/>
      <protection locked="false"/>
    </xf>
    <xf numFmtId="0" fontId="1" fillId="2" borderId="4" xfId="0" applyFont="true" applyFill="true" applyBorder="true" applyAlignment="true" applyProtection="true">
      <alignment horizontal="right" vertical="center"/>
      <protection locked="false"/>
    </xf>
    <xf numFmtId="0" fontId="1" fillId="2" borderId="4" xfId="0" applyFont="true" applyFill="true" applyBorder="true" applyAlignment="true" applyProtection="true">
      <alignment horizontal="right" vertical="center" wrapText="true"/>
      <protection locked="false"/>
    </xf>
    <xf numFmtId="0" fontId="3" fillId="2" borderId="4" xfId="0" applyFont="true" applyFill="true" applyBorder="true" applyAlignment="true">
      <alignment horizontal="center" vertical="center" wrapText="true"/>
    </xf>
    <xf numFmtId="0" fontId="3" fillId="0" borderId="4" xfId="0" applyFont="true" applyBorder="true" applyAlignment="true" applyProtection="true">
      <alignment horizontal="center"/>
      <protection locked="false"/>
    </xf>
    <xf numFmtId="0" fontId="3" fillId="0" borderId="4" xfId="0" applyFont="true" applyBorder="true" applyAlignment="true" applyProtection="true">
      <alignment horizontal="center" wrapText="true"/>
      <protection locked="false"/>
    </xf>
    <xf numFmtId="0" fontId="3" fillId="2" borderId="4" xfId="0" applyFont="true" applyFill="true" applyBorder="true" applyAlignment="true">
      <alignment horizontal="left" vertical="center" wrapText="true"/>
    </xf>
    <xf numFmtId="0" fontId="3" fillId="0" borderId="4" xfId="0" applyFont="true" applyBorder="true" applyAlignment="true">
      <alignment horizontal="center" vertical="center"/>
    </xf>
    <xf numFmtId="0" fontId="3" fillId="0" borderId="4" xfId="0" applyFont="true" applyBorder="true" applyAlignment="true" applyProtection="true">
      <alignment horizontal="left"/>
      <protection locked="false"/>
    </xf>
    <xf numFmtId="0" fontId="3" fillId="0" borderId="4" xfId="0" applyFont="true" applyBorder="true" applyAlignment="true">
      <alignment horizontal="left"/>
    </xf>
    <xf numFmtId="0" fontId="3" fillId="0" borderId="4" xfId="0" applyFont="true" applyBorder="true" applyAlignment="true">
      <alignment horizontal="center" wrapText="true"/>
    </xf>
    <xf numFmtId="0" fontId="3" fillId="2" borderId="4" xfId="0" applyFont="true" applyFill="true" applyBorder="true" applyAlignment="true" applyProtection="true">
      <alignment horizontal="center" vertical="center" wrapText="true"/>
      <protection locked="false"/>
    </xf>
    <xf numFmtId="3" fontId="3" fillId="2" borderId="4" xfId="0" applyNumberFormat="true" applyFont="true" applyFill="true" applyBorder="true" applyAlignment="true" applyProtection="true">
      <alignment horizontal="right" vertical="center"/>
      <protection locked="false"/>
    </xf>
    <xf numFmtId="4" fontId="3" fillId="0" borderId="4" xfId="0" applyNumberFormat="true" applyFont="true" applyBorder="true" applyAlignment="true" applyProtection="true">
      <alignment horizontal="right" vertical="center"/>
      <protection locked="false"/>
    </xf>
    <xf numFmtId="0" fontId="3" fillId="2" borderId="4" xfId="0" applyFont="true" applyFill="true" applyBorder="true" applyAlignment="true">
      <alignment horizontal="right" vertical="center"/>
    </xf>
    <xf numFmtId="0" fontId="3" fillId="2" borderId="0" xfId="0" applyFont="true" applyFill="true" applyBorder="true" applyAlignment="true" applyProtection="true">
      <alignment horizontal="right" vertical="center" wrapText="true"/>
      <protection locked="false"/>
    </xf>
    <xf numFmtId="0" fontId="8" fillId="0" borderId="0" xfId="0" applyFont="true" applyBorder="true" applyAlignment="true">
      <alignment horizontal="center" vertical="center"/>
    </xf>
    <xf numFmtId="0" fontId="4" fillId="0" borderId="4" xfId="0" applyFont="true" applyBorder="true" applyAlignment="true">
      <alignment horizontal="center" vertical="center" wrapText="true"/>
    </xf>
    <xf numFmtId="0" fontId="3" fillId="0" borderId="4" xfId="0" applyFont="true" applyBorder="true" applyAlignment="true">
      <alignment vertical="center" wrapText="true"/>
    </xf>
    <xf numFmtId="0" fontId="2" fillId="0" borderId="0" xfId="0" applyFont="true" applyBorder="true" applyAlignment="true" applyProtection="true">
      <alignment horizontal="center" vertical="center"/>
      <protection locked="false"/>
    </xf>
    <xf numFmtId="0" fontId="4" fillId="0" borderId="4" xfId="0" applyFont="true" applyBorder="true" applyAlignment="true" applyProtection="true">
      <alignment horizontal="center" vertical="center"/>
      <protection locked="false"/>
    </xf>
    <xf numFmtId="0" fontId="3" fillId="0" borderId="4" xfId="0" applyFont="true" applyBorder="true" applyAlignment="true">
      <alignment horizontal="center" vertical="center" wrapText="true"/>
    </xf>
    <xf numFmtId="0" fontId="3" fillId="2" borderId="4" xfId="0" applyFont="true" applyFill="true" applyBorder="true" applyAlignment="true" applyProtection="true">
      <alignment horizontal="center" vertical="center"/>
      <protection locked="false"/>
    </xf>
    <xf numFmtId="0" fontId="1" fillId="0" borderId="0" xfId="0" applyFont="true" applyBorder="true" applyAlignment="true">
      <alignment horizontal="right" vertical="center"/>
    </xf>
    <xf numFmtId="0" fontId="8" fillId="0" borderId="0" xfId="0" applyFont="true" applyBorder="true" applyAlignment="true">
      <alignment horizontal="center" vertical="center" wrapText="true"/>
    </xf>
    <xf numFmtId="0" fontId="3" fillId="0" borderId="0" xfId="0" applyFont="true" applyBorder="true" applyAlignment="true">
      <alignment horizontal="left" vertical="center" wrapText="true"/>
    </xf>
    <xf numFmtId="0" fontId="4" fillId="0" borderId="0" xfId="0" applyFont="true" applyBorder="true" applyAlignment="true">
      <alignment wrapText="true"/>
    </xf>
    <xf numFmtId="0" fontId="1" fillId="0" borderId="0" xfId="0" applyFont="true" applyBorder="true" applyAlignment="true">
      <alignment horizontal="right" wrapText="true"/>
    </xf>
    <xf numFmtId="0" fontId="4" fillId="0" borderId="8" xfId="0" applyFont="true" applyBorder="true" applyAlignment="true">
      <alignment horizontal="center" vertical="center" wrapText="true"/>
    </xf>
    <xf numFmtId="0" fontId="1" fillId="0" borderId="5" xfId="0" applyFont="true" applyBorder="true" applyAlignment="true">
      <alignment horizontal="center" vertical="center"/>
    </xf>
    <xf numFmtId="179" fontId="5" fillId="0" borderId="4" xfId="0" applyNumberFormat="true" applyFont="true" applyBorder="true" applyAlignment="true">
      <alignment horizontal="right" vertical="center"/>
    </xf>
    <xf numFmtId="0" fontId="1" fillId="0" borderId="0" xfId="0" applyFont="true" applyBorder="true" applyAlignment="true">
      <alignment wrapText="true"/>
    </xf>
    <xf numFmtId="0" fontId="4" fillId="0" borderId="6" xfId="0" applyFont="true" applyBorder="true" applyAlignment="true" applyProtection="true">
      <alignment horizontal="center" vertical="center"/>
      <protection locked="false"/>
    </xf>
    <xf numFmtId="0" fontId="4" fillId="0" borderId="7" xfId="0" applyFont="true" applyBorder="true" applyAlignment="true" applyProtection="true">
      <alignment horizontal="center" vertical="center"/>
      <protection locked="false"/>
    </xf>
    <xf numFmtId="0" fontId="1" fillId="0" borderId="3" xfId="0" applyFont="true" applyBorder="true" applyAlignment="true" applyProtection="true">
      <alignment horizontal="center" vertical="center"/>
      <protection locked="false"/>
    </xf>
    <xf numFmtId="0" fontId="1" fillId="0" borderId="0" xfId="0" applyFont="true" applyBorder="true" applyProtection="true">
      <protection locked="false"/>
    </xf>
    <xf numFmtId="0" fontId="4" fillId="0" borderId="0" xfId="0" applyFont="true" applyBorder="true" applyProtection="true">
      <protection locked="false"/>
    </xf>
    <xf numFmtId="0" fontId="4" fillId="0" borderId="9" xfId="0" applyFont="true" applyBorder="true" applyAlignment="true" applyProtection="true">
      <alignment horizontal="center" vertical="center"/>
      <protection locked="false"/>
    </xf>
    <xf numFmtId="0" fontId="4" fillId="0" borderId="10" xfId="0" applyFont="true" applyBorder="true" applyAlignment="true" applyProtection="true">
      <alignment horizontal="center" vertical="center"/>
      <protection locked="false"/>
    </xf>
    <xf numFmtId="0" fontId="4" fillId="0" borderId="11" xfId="0" applyFont="true" applyBorder="true" applyAlignment="true" applyProtection="true">
      <alignment horizontal="center" vertical="center"/>
      <protection locked="false"/>
    </xf>
    <xf numFmtId="0" fontId="3" fillId="0" borderId="3" xfId="0" applyFont="true" applyBorder="true" applyAlignment="true">
      <alignment horizontal="left" vertical="center" wrapText="true"/>
    </xf>
    <xf numFmtId="0" fontId="3" fillId="0" borderId="11" xfId="0" applyFont="true" applyBorder="true" applyAlignment="true" applyProtection="true">
      <alignment horizontal="left" vertical="center"/>
      <protection locked="false"/>
    </xf>
    <xf numFmtId="0" fontId="3" fillId="0" borderId="12" xfId="0" applyFont="true" applyBorder="true" applyAlignment="true">
      <alignment horizontal="center" vertical="center"/>
    </xf>
    <xf numFmtId="0" fontId="3" fillId="0" borderId="13" xfId="0" applyFont="true" applyBorder="true" applyAlignment="true" applyProtection="true">
      <alignment horizontal="left" vertical="center"/>
      <protection locked="false"/>
    </xf>
    <xf numFmtId="0" fontId="2" fillId="0" borderId="0" xfId="0" applyFont="true" applyBorder="true" applyAlignment="true">
      <alignment horizontal="center" vertical="center" wrapText="true"/>
    </xf>
    <xf numFmtId="0" fontId="4" fillId="0" borderId="9" xfId="0" applyFont="true" applyBorder="true" applyAlignment="true">
      <alignment horizontal="center" vertical="center" wrapText="true"/>
    </xf>
    <xf numFmtId="0" fontId="4" fillId="0" borderId="10" xfId="0" applyFont="true" applyBorder="true" applyAlignment="true">
      <alignment horizontal="center" vertical="center" wrapText="true"/>
    </xf>
    <xf numFmtId="0" fontId="4" fillId="0" borderId="11" xfId="0" applyFont="true" applyBorder="true" applyAlignment="true">
      <alignment horizontal="center" vertical="center" wrapText="true"/>
    </xf>
    <xf numFmtId="0" fontId="3" fillId="0" borderId="11" xfId="0" applyFont="true" applyBorder="true" applyAlignment="true">
      <alignment horizontal="left" vertical="center" wrapText="true"/>
    </xf>
    <xf numFmtId="0" fontId="3" fillId="0" borderId="13" xfId="0" applyFont="true" applyBorder="true" applyAlignment="true">
      <alignment horizontal="left" vertical="center"/>
    </xf>
    <xf numFmtId="0" fontId="4" fillId="0" borderId="6" xfId="0" applyFont="true" applyBorder="true" applyAlignment="true">
      <alignment horizontal="center" vertical="center" wrapText="true"/>
    </xf>
    <xf numFmtId="0" fontId="3" fillId="2" borderId="11" xfId="0" applyFont="true" applyFill="true" applyBorder="true" applyAlignment="true">
      <alignment horizontal="left" vertical="center"/>
    </xf>
    <xf numFmtId="0" fontId="3" fillId="0" borderId="0" xfId="0" applyFont="true" applyBorder="true" applyAlignment="true" applyProtection="true">
      <alignment vertical="top" wrapText="true"/>
      <protection locked="false"/>
    </xf>
    <xf numFmtId="0" fontId="2" fillId="0" borderId="0" xfId="0" applyFont="true" applyBorder="true" applyAlignment="true" applyProtection="true">
      <alignment horizontal="center" vertical="center" wrapText="true"/>
      <protection locked="false"/>
    </xf>
    <xf numFmtId="0" fontId="4" fillId="0" borderId="6" xfId="0" applyFont="true" applyBorder="true" applyAlignment="true" applyProtection="true">
      <alignment horizontal="center" vertical="center" wrapText="true"/>
      <protection locked="false"/>
    </xf>
    <xf numFmtId="0" fontId="4" fillId="0" borderId="10" xfId="0" applyFont="true" applyBorder="true" applyAlignment="true" applyProtection="true">
      <alignment horizontal="center" vertical="center" wrapText="true"/>
      <protection locked="false"/>
    </xf>
    <xf numFmtId="0" fontId="4" fillId="0" borderId="13" xfId="0" applyFont="true" applyBorder="true" applyAlignment="true">
      <alignment horizontal="center" vertical="center" wrapText="true"/>
    </xf>
    <xf numFmtId="0" fontId="4" fillId="0" borderId="11" xfId="0" applyFont="true" applyBorder="true" applyAlignment="true" applyProtection="true">
      <alignment horizontal="center" vertical="center" wrapText="true"/>
      <protection locked="false"/>
    </xf>
    <xf numFmtId="0" fontId="3" fillId="0" borderId="0" xfId="0" applyFont="true" applyBorder="true" applyAlignment="true" applyProtection="true">
      <alignment horizontal="right" vertical="center" wrapText="true"/>
      <protection locked="false"/>
    </xf>
    <xf numFmtId="0" fontId="3" fillId="0" borderId="0" xfId="0" applyFont="true" applyBorder="true" applyAlignment="true" applyProtection="true">
      <alignment horizontal="right" wrapText="true"/>
      <protection locked="false"/>
    </xf>
    <xf numFmtId="0" fontId="4" fillId="0" borderId="13" xfId="0" applyFont="true" applyBorder="true" applyAlignment="true" applyProtection="true">
      <alignment horizontal="center" vertical="center"/>
      <protection locked="false"/>
    </xf>
    <xf numFmtId="0" fontId="4" fillId="0" borderId="13" xfId="0" applyFont="true" applyBorder="true" applyAlignment="true" applyProtection="true">
      <alignment horizontal="center" vertical="center" wrapText="true"/>
      <protection locked="false"/>
    </xf>
    <xf numFmtId="0" fontId="3" fillId="0" borderId="0" xfId="0" applyFont="true" applyBorder="true" applyAlignment="true">
      <alignment horizontal="left" vertical="center"/>
    </xf>
    <xf numFmtId="178" fontId="5" fillId="0" borderId="4" xfId="1" applyNumberFormat="true" applyFont="true" applyBorder="true" applyAlignment="true">
      <alignment horizontal="center" vertical="center"/>
    </xf>
    <xf numFmtId="178" fontId="5" fillId="0" borderId="4" xfId="0" applyNumberFormat="true" applyFont="true" applyBorder="true" applyAlignment="true">
      <alignment horizontal="center" vertical="center"/>
    </xf>
    <xf numFmtId="3" fontId="3" fillId="0" borderId="11" xfId="0" applyNumberFormat="true" applyFont="true" applyBorder="true" applyAlignment="true">
      <alignment horizontal="right" vertical="center"/>
    </xf>
    <xf numFmtId="0" fontId="3" fillId="2" borderId="11" xfId="0" applyFont="true" applyFill="true" applyBorder="true" applyAlignment="true">
      <alignment horizontal="right" vertical="center"/>
    </xf>
    <xf numFmtId="0" fontId="3" fillId="2" borderId="0" xfId="0" applyFont="true" applyFill="true" applyBorder="true" applyAlignment="true">
      <alignment horizontal="left" vertical="center"/>
    </xf>
    <xf numFmtId="179" fontId="5" fillId="0" borderId="0" xfId="0" applyNumberFormat="true" applyFont="true" applyBorder="true" applyAlignment="true">
      <alignment horizontal="left" vertical="center"/>
    </xf>
    <xf numFmtId="0" fontId="3" fillId="0" borderId="0" xfId="0" applyFont="true" applyBorder="true" applyAlignment="true">
      <alignment horizontal="right"/>
    </xf>
    <xf numFmtId="0" fontId="9" fillId="0" borderId="0" xfId="0" applyFont="true" applyBorder="true" applyAlignment="true" applyProtection="true">
      <alignment horizontal="right"/>
      <protection locked="false"/>
    </xf>
    <xf numFmtId="49" fontId="9" fillId="0" borderId="0" xfId="0" applyNumberFormat="true" applyFont="true" applyBorder="true" applyProtection="true">
      <protection locked="false"/>
    </xf>
    <xf numFmtId="0" fontId="1" fillId="0" borderId="0" xfId="0" applyFont="true" applyBorder="true" applyAlignment="true">
      <alignment horizontal="right"/>
    </xf>
    <xf numFmtId="0" fontId="10" fillId="0" borderId="0" xfId="0" applyFont="true" applyBorder="true" applyAlignment="true" applyProtection="true">
      <alignment horizontal="center" vertical="center" wrapText="true"/>
      <protection locked="false"/>
    </xf>
    <xf numFmtId="0" fontId="10" fillId="0" borderId="0" xfId="0" applyFont="true" applyBorder="true" applyAlignment="true" applyProtection="true">
      <alignment horizontal="center" vertical="center"/>
      <protection locked="false"/>
    </xf>
    <xf numFmtId="0" fontId="10" fillId="0" borderId="0" xfId="0" applyFont="true" applyBorder="true" applyAlignment="true">
      <alignment horizontal="center" vertical="center"/>
    </xf>
    <xf numFmtId="0" fontId="4" fillId="0" borderId="1" xfId="0" applyFont="true" applyBorder="true" applyAlignment="true" applyProtection="true">
      <alignment horizontal="center" vertical="center"/>
      <protection locked="false"/>
    </xf>
    <xf numFmtId="49" fontId="4" fillId="0" borderId="1" xfId="0" applyNumberFormat="true" applyFont="true" applyBorder="true" applyAlignment="true" applyProtection="true">
      <alignment horizontal="center" vertical="center" wrapText="true"/>
      <protection locked="false"/>
    </xf>
    <xf numFmtId="0" fontId="4" fillId="0" borderId="2" xfId="0" applyFont="true" applyBorder="true" applyAlignment="true" applyProtection="true">
      <alignment horizontal="center" vertical="center"/>
      <protection locked="false"/>
    </xf>
    <xf numFmtId="49" fontId="4" fillId="0" borderId="2" xfId="0" applyNumberFormat="true" applyFont="true" applyBorder="true" applyAlignment="true" applyProtection="true">
      <alignment horizontal="center" vertical="center" wrapText="true"/>
      <protection locked="false"/>
    </xf>
    <xf numFmtId="49" fontId="4" fillId="0" borderId="4" xfId="0" applyNumberFormat="true" applyFont="true" applyBorder="true" applyAlignment="true" applyProtection="true">
      <alignment horizontal="center" vertical="center"/>
      <protection locked="false"/>
    </xf>
    <xf numFmtId="0" fontId="4" fillId="0" borderId="4" xfId="0" applyFont="true" applyBorder="true" applyAlignment="true">
      <alignment horizontal="center" vertical="center"/>
    </xf>
    <xf numFmtId="0" fontId="1" fillId="0" borderId="6" xfId="0" applyFont="true" applyBorder="true" applyAlignment="true" applyProtection="true">
      <alignment horizontal="center" vertical="center"/>
      <protection locked="false"/>
    </xf>
    <xf numFmtId="0" fontId="1" fillId="0" borderId="7" xfId="0" applyFont="true" applyBorder="true" applyAlignment="true" applyProtection="true">
      <alignment horizontal="center" vertical="center"/>
      <protection locked="false"/>
    </xf>
    <xf numFmtId="0" fontId="1" fillId="0" borderId="4" xfId="0" applyFont="true" applyBorder="true" applyAlignment="true">
      <alignment horizontal="center" vertical="center" wrapText="true"/>
    </xf>
    <xf numFmtId="0" fontId="3" fillId="0" borderId="4" xfId="0" applyFont="true" applyBorder="true" applyAlignment="true">
      <alignment horizontal="left" vertical="center" wrapText="true" indent="1"/>
    </xf>
    <xf numFmtId="0" fontId="1" fillId="0" borderId="0" xfId="0" applyFont="true" applyBorder="true" applyAlignment="true">
      <alignment vertical="top"/>
    </xf>
    <xf numFmtId="0" fontId="4" fillId="0" borderId="8" xfId="0" applyFont="true" applyBorder="true" applyAlignment="true">
      <alignment horizontal="center" vertical="center"/>
    </xf>
    <xf numFmtId="0" fontId="4" fillId="0" borderId="9" xfId="0" applyFont="true" applyBorder="true" applyAlignment="true">
      <alignment horizontal="center" vertical="center"/>
    </xf>
    <xf numFmtId="0" fontId="4" fillId="0" borderId="12" xfId="0" applyFont="true" applyBorder="true" applyAlignment="true" applyProtection="true">
      <alignment horizontal="center" vertical="center" wrapText="true"/>
      <protection locked="false"/>
    </xf>
    <xf numFmtId="0" fontId="4" fillId="0" borderId="11" xfId="0" applyFont="true" applyBorder="true" applyAlignment="true">
      <alignment horizontal="center" vertical="center"/>
    </xf>
    <xf numFmtId="0" fontId="3" fillId="0" borderId="0" xfId="0" applyFont="true" applyBorder="true" applyAlignment="true">
      <alignment horizontal="right" vertical="center"/>
    </xf>
    <xf numFmtId="0" fontId="1" fillId="0" borderId="0" xfId="0" applyFont="true" applyBorder="true" applyAlignment="true" applyProtection="true">
      <alignment vertical="top"/>
      <protection locked="false"/>
    </xf>
    <xf numFmtId="0" fontId="4" fillId="0" borderId="0" xfId="0" applyFont="true" applyBorder="true" applyAlignment="true" applyProtection="true">
      <alignment horizontal="left" vertical="center"/>
      <protection locked="false"/>
    </xf>
    <xf numFmtId="0" fontId="4" fillId="0" borderId="3" xfId="0" applyFont="true" applyBorder="true" applyAlignment="true" applyProtection="true">
      <alignment horizontal="center" vertical="center"/>
      <protection locked="false"/>
    </xf>
    <xf numFmtId="0" fontId="3" fillId="0" borderId="4" xfId="0" applyFont="true" applyBorder="true" applyAlignment="true">
      <alignment horizontal="left" vertical="center"/>
    </xf>
    <xf numFmtId="0" fontId="3" fillId="0" borderId="6" xfId="0" applyFont="true" applyBorder="true" applyAlignment="true" applyProtection="true">
      <alignment horizontal="left" vertical="center"/>
      <protection locked="false"/>
    </xf>
    <xf numFmtId="49" fontId="1" fillId="0" borderId="0" xfId="0" applyNumberFormat="true" applyFont="true" applyBorder="true" applyProtection="true">
      <protection locked="false"/>
    </xf>
    <xf numFmtId="0" fontId="3" fillId="0" borderId="7" xfId="0" applyFont="true" applyBorder="true" applyAlignment="true" applyProtection="true">
      <alignment horizontal="left" vertical="center"/>
      <protection locked="false"/>
    </xf>
    <xf numFmtId="0" fontId="4" fillId="0" borderId="5" xfId="0" applyFont="true" applyBorder="true" applyAlignment="true" applyProtection="true">
      <alignment horizontal="center" vertical="center"/>
      <protection locked="false"/>
    </xf>
    <xf numFmtId="0" fontId="4" fillId="0" borderId="5" xfId="0" applyFont="true" applyBorder="true" applyAlignment="true" applyProtection="true">
      <alignment horizontal="center" vertical="center" wrapText="true"/>
      <protection locked="false"/>
    </xf>
    <xf numFmtId="0" fontId="4" fillId="0" borderId="4" xfId="0" applyFont="true" applyBorder="true" applyAlignment="true" applyProtection="true">
      <alignment horizontal="center" vertical="center" wrapText="true"/>
      <protection locked="false"/>
    </xf>
    <xf numFmtId="0" fontId="4" fillId="0" borderId="7" xfId="0" applyFont="true" applyBorder="true" applyAlignment="true" applyProtection="true">
      <alignment horizontal="center" vertical="center" wrapText="true"/>
      <protection locked="false"/>
    </xf>
    <xf numFmtId="0" fontId="11" fillId="0" borderId="0" xfId="0" applyFont="true" applyBorder="true" applyAlignment="true">
      <alignment horizontal="center" vertical="center"/>
    </xf>
    <xf numFmtId="0" fontId="1" fillId="2" borderId="0" xfId="0" applyFont="true" applyFill="true" applyBorder="true" applyAlignment="true" applyProtection="true">
      <alignment horizontal="left" vertical="center" wrapText="true"/>
      <protection locked="false"/>
    </xf>
    <xf numFmtId="0" fontId="6" fillId="2" borderId="4" xfId="0" applyFont="true" applyFill="true" applyBorder="true" applyAlignment="true" applyProtection="true">
      <alignment vertical="top" wrapText="true"/>
      <protection locked="false"/>
    </xf>
    <xf numFmtId="0" fontId="3" fillId="0" borderId="0" xfId="0" applyFont="true" applyBorder="true" applyAlignment="true">
      <alignment horizontal="right" vertical="center" wrapText="true"/>
    </xf>
    <xf numFmtId="49" fontId="4" fillId="0" borderId="5" xfId="0" applyNumberFormat="true" applyFont="true" applyBorder="true" applyAlignment="true">
      <alignment horizontal="center" vertical="center" wrapText="true"/>
    </xf>
    <xf numFmtId="49" fontId="4" fillId="0" borderId="7" xfId="0" applyNumberFormat="true" applyFont="true" applyBorder="true" applyAlignment="true">
      <alignment horizontal="center" vertical="center" wrapText="true"/>
    </xf>
    <xf numFmtId="49" fontId="4" fillId="0" borderId="4" xfId="0" applyNumberFormat="true" applyFont="true" applyBorder="true" applyAlignment="true">
      <alignment horizontal="center" vertical="center"/>
    </xf>
    <xf numFmtId="0" fontId="3" fillId="0" borderId="4" xfId="0" applyFont="true" applyBorder="true" applyAlignment="true">
      <alignment horizontal="left" vertical="center" wrapText="true" indent="2"/>
    </xf>
    <xf numFmtId="0" fontId="1" fillId="0" borderId="7" xfId="0" applyFont="true" applyBorder="true" applyAlignment="true">
      <alignment horizontal="center" vertical="center"/>
    </xf>
    <xf numFmtId="0" fontId="6" fillId="2" borderId="0" xfId="0" applyFont="true" applyFill="true" applyBorder="true" applyAlignment="true">
      <alignment horizontal="left" vertical="center"/>
    </xf>
    <xf numFmtId="0" fontId="12" fillId="0" borderId="4" xfId="0" applyFont="true" applyBorder="true" applyAlignment="true" applyProtection="true">
      <alignment horizontal="center" vertical="center" wrapText="true"/>
      <protection locked="false"/>
    </xf>
    <xf numFmtId="0" fontId="12" fillId="0" borderId="4" xfId="0" applyFont="true" applyBorder="true" applyAlignment="true" applyProtection="true">
      <alignment vertical="top" wrapText="true"/>
      <protection locked="false"/>
    </xf>
    <xf numFmtId="0" fontId="3" fillId="0" borderId="4" xfId="0" applyFont="true" applyBorder="true" applyAlignment="true" applyProtection="true">
      <alignment vertical="center" wrapText="true"/>
      <protection locked="false"/>
    </xf>
    <xf numFmtId="0" fontId="13" fillId="0" borderId="4" xfId="0" applyFont="true" applyBorder="true" applyAlignment="true">
      <alignment horizontal="center" vertical="center"/>
    </xf>
    <xf numFmtId="0" fontId="13" fillId="0" borderId="4" xfId="0" applyFont="true" applyBorder="true" applyAlignment="true" applyProtection="true">
      <alignment horizontal="center" vertical="center" wrapText="true"/>
      <protection locked="false"/>
    </xf>
    <xf numFmtId="179" fontId="14" fillId="0" borderId="4" xfId="0" applyNumberFormat="true" applyFont="true" applyBorder="true" applyAlignment="true">
      <alignment horizontal="right" vertical="center"/>
    </xf>
    <xf numFmtId="0" fontId="12" fillId="2" borderId="1" xfId="0" applyFont="true" applyFill="true" applyBorder="true" applyAlignment="true">
      <alignment horizontal="center" vertical="center"/>
    </xf>
    <xf numFmtId="0" fontId="12" fillId="0" borderId="5" xfId="0" applyFont="true" applyBorder="true" applyAlignment="true" applyProtection="true">
      <alignment horizontal="center" vertical="center"/>
      <protection locked="false"/>
    </xf>
    <xf numFmtId="0" fontId="12" fillId="2" borderId="3" xfId="0" applyFont="true" applyFill="true" applyBorder="true" applyAlignment="true" applyProtection="true">
      <alignment horizontal="center" vertical="center" wrapText="true"/>
      <protection locked="false"/>
    </xf>
    <xf numFmtId="0" fontId="12" fillId="0" borderId="3" xfId="0" applyFont="true" applyBorder="true" applyAlignment="true" applyProtection="true">
      <alignment horizontal="center" vertical="center"/>
      <protection locked="false"/>
    </xf>
    <xf numFmtId="0" fontId="12" fillId="0" borderId="4" xfId="0" applyFont="true" applyBorder="true" applyAlignment="true" applyProtection="true">
      <alignment horizontal="center" vertical="center"/>
      <protection locked="false"/>
    </xf>
    <xf numFmtId="0" fontId="3" fillId="2" borderId="4" xfId="0" applyFont="true" applyFill="true" applyBorder="true" applyAlignment="true">
      <alignment horizontal="left" vertical="center" wrapText="true" indent="1"/>
    </xf>
    <xf numFmtId="0" fontId="3" fillId="2" borderId="4" xfId="0" applyFont="true" applyFill="true" applyBorder="true" applyAlignment="true">
      <alignment horizontal="left" vertical="center" wrapText="true" indent="2"/>
    </xf>
    <xf numFmtId="0" fontId="3" fillId="2" borderId="5" xfId="0" applyFont="true" applyFill="true" applyBorder="true" applyAlignment="true">
      <alignment horizontal="center" vertical="center" wrapText="true"/>
    </xf>
    <xf numFmtId="0" fontId="12" fillId="0" borderId="6" xfId="0" applyFont="true" applyBorder="true" applyAlignment="true" applyProtection="true">
      <alignment horizontal="center" vertical="center"/>
      <protection locked="false"/>
    </xf>
    <xf numFmtId="0" fontId="12" fillId="0" borderId="7" xfId="0" applyFont="true" applyBorder="true" applyAlignment="true" applyProtection="true">
      <alignment horizontal="center" vertical="center"/>
      <protection locked="false"/>
    </xf>
    <xf numFmtId="0" fontId="12" fillId="0" borderId="1" xfId="0" applyFont="true" applyBorder="true" applyAlignment="true" applyProtection="true">
      <alignment horizontal="center" vertical="center"/>
      <protection locked="false"/>
    </xf>
    <xf numFmtId="0" fontId="12" fillId="0" borderId="3" xfId="0" applyFont="true" applyBorder="true" applyAlignment="true" applyProtection="true">
      <alignment horizontal="center" vertical="center" wrapText="true"/>
      <protection locked="false"/>
    </xf>
    <xf numFmtId="0" fontId="12" fillId="0" borderId="6" xfId="0" applyFont="true" applyBorder="true" applyAlignment="true">
      <alignment horizontal="center" vertical="center"/>
    </xf>
    <xf numFmtId="0" fontId="12" fillId="0" borderId="7" xfId="0" applyFont="true" applyBorder="true" applyAlignment="true">
      <alignment horizontal="center" vertical="center"/>
    </xf>
    <xf numFmtId="0" fontId="1" fillId="0" borderId="1" xfId="0" applyFont="true" applyBorder="true" applyAlignment="true" applyProtection="true">
      <alignment horizontal="center" vertical="center" wrapText="true"/>
      <protection locked="false"/>
    </xf>
    <xf numFmtId="0" fontId="1" fillId="0" borderId="9" xfId="0" applyFont="true" applyBorder="true" applyAlignment="true" applyProtection="true">
      <alignment horizontal="center" vertical="center" wrapText="true"/>
      <protection locked="false"/>
    </xf>
    <xf numFmtId="0" fontId="1" fillId="0" borderId="6" xfId="0" applyFont="true" applyBorder="true" applyAlignment="true" applyProtection="true">
      <alignment horizontal="center" vertical="center" wrapText="true"/>
      <protection locked="false"/>
    </xf>
    <xf numFmtId="0" fontId="1" fillId="0" borderId="2" xfId="0" applyFont="true" applyBorder="true" applyAlignment="true" applyProtection="true">
      <alignment horizontal="center" vertical="center" wrapText="true"/>
      <protection locked="false"/>
    </xf>
    <xf numFmtId="0" fontId="1" fillId="0" borderId="10" xfId="0" applyFont="true" applyBorder="true" applyAlignment="true" applyProtection="true">
      <alignment horizontal="center" vertical="center" wrapText="true"/>
      <protection locked="false"/>
    </xf>
    <xf numFmtId="0" fontId="3" fillId="2" borderId="3" xfId="0" applyFont="true" applyFill="true" applyBorder="true" applyAlignment="true">
      <alignment horizontal="left" vertical="center"/>
    </xf>
    <xf numFmtId="0" fontId="3" fillId="2" borderId="4" xfId="0" applyFont="true" applyFill="true" applyBorder="true" applyAlignment="true">
      <alignment horizontal="center" vertical="center"/>
    </xf>
    <xf numFmtId="0" fontId="6" fillId="0" borderId="4" xfId="0" applyFont="true" applyBorder="true" applyAlignment="true" applyProtection="true">
      <alignment vertical="top" wrapText="true"/>
      <protection locked="false"/>
    </xf>
    <xf numFmtId="0" fontId="1" fillId="0" borderId="13" xfId="0" applyFont="true" applyBorder="true" applyAlignment="true" applyProtection="true">
      <alignment horizontal="center" vertical="center"/>
      <protection locked="false"/>
    </xf>
    <xf numFmtId="0" fontId="1" fillId="0" borderId="13" xfId="0" applyFont="true" applyBorder="true" applyAlignment="true" applyProtection="true">
      <alignment horizontal="center" vertical="center" wrapText="true"/>
      <protection locked="false"/>
    </xf>
    <xf numFmtId="0" fontId="1" fillId="0" borderId="11" xfId="0" applyFont="true" applyBorder="true" applyAlignment="true" applyProtection="true">
      <alignment horizontal="center" vertical="center" wrapText="true"/>
      <protection locked="false"/>
    </xf>
    <xf numFmtId="0" fontId="1" fillId="0" borderId="7" xfId="0" applyFont="true" applyBorder="true" applyAlignment="true" applyProtection="true">
      <alignment horizontal="center" vertical="center" wrapText="true"/>
      <protection locked="false"/>
    </xf>
    <xf numFmtId="0" fontId="3" fillId="2" borderId="11" xfId="0" applyFont="true" applyFill="true" applyBorder="true" applyAlignment="true" applyProtection="true">
      <alignment horizontal="right" vertical="center"/>
      <protection locked="false"/>
    </xf>
    <xf numFmtId="0" fontId="3" fillId="0" borderId="4" xfId="0" applyFont="true" applyBorder="true" applyAlignment="true" applyProtection="true">
      <alignment vertical="center"/>
      <protection locked="false"/>
    </xf>
  </cellXfs>
  <cellStyles count="57">
    <cellStyle name="常规" xfId="0" builtinId="0"/>
    <cellStyle name="IntegralNumberStyle" xfId="1"/>
    <cellStyle name="TimeStyle" xfId="2"/>
    <cellStyle name="MoneyStyle" xfId="3"/>
    <cellStyle name="NumberStyle" xfId="4"/>
    <cellStyle name="PercentStyle" xfId="5"/>
    <cellStyle name="DateTimeStyle" xfId="6"/>
    <cellStyle name="40% - 强调文字颜色 6" xfId="7" builtinId="51"/>
    <cellStyle name="20% - 强调文字颜色 6" xfId="8" builtinId="50"/>
    <cellStyle name="强调文字颜色 6" xfId="9" builtinId="49"/>
    <cellStyle name="40% - 强调文字颜色 5" xfId="10" builtinId="47"/>
    <cellStyle name="20% - 强调文字颜色 5" xfId="11" builtinId="46"/>
    <cellStyle name="强调文字颜色 5" xfId="12" builtinId="45"/>
    <cellStyle name="40% - 强调文字颜色 4" xfId="13" builtinId="43"/>
    <cellStyle name="标题 3" xfId="14" builtinId="18"/>
    <cellStyle name="解释性文本" xfId="15" builtinId="53"/>
    <cellStyle name="汇总" xfId="16" builtinId="25"/>
    <cellStyle name="百分比" xfId="17" builtinId="5"/>
    <cellStyle name="千位分隔" xfId="18" builtinId="3"/>
    <cellStyle name="标题 2" xfId="19" builtinId="17"/>
    <cellStyle name="DateStyle" xfId="20"/>
    <cellStyle name="货币[0]" xfId="21" builtinId="7"/>
    <cellStyle name="60% - 强调文字颜色 4" xfId="22" builtinId="44"/>
    <cellStyle name="警告文本" xfId="23" builtinId="11"/>
    <cellStyle name="20% - 强调文字颜色 2" xfId="24" builtinId="34"/>
    <cellStyle name="60% - 强调文字颜色 5" xfId="25" builtinId="48"/>
    <cellStyle name="标题 1" xfId="26" builtinId="16"/>
    <cellStyle name="TextStyle" xfId="27"/>
    <cellStyle name="超链接" xfId="28" builtinId="8"/>
    <cellStyle name="20% - 强调文字颜色 3" xfId="29" builtinId="38"/>
    <cellStyle name="货币" xfId="30" builtinId="4"/>
    <cellStyle name="20% - 强调文字颜色 4" xfId="31" builtinId="42"/>
    <cellStyle name="计算" xfId="32" builtinId="22"/>
    <cellStyle name="已访问的超链接" xfId="33" builtinId="9"/>
    <cellStyle name="千位分隔[0]" xfId="34" builtinId="6"/>
    <cellStyle name="强调文字颜色 4" xfId="35" builtinId="41"/>
    <cellStyle name="40% - 强调文字颜色 3" xfId="36" builtinId="39"/>
    <cellStyle name="60% - 强调文字颜色 6" xfId="37" builtinId="52"/>
    <cellStyle name="输入" xfId="38" builtinId="20"/>
    <cellStyle name="输出" xfId="39" builtinId="21"/>
    <cellStyle name="检查单元格" xfId="40" builtinId="23"/>
    <cellStyle name="链接单元格" xfId="41" builtinId="24"/>
    <cellStyle name="60% - 强调文字颜色 1" xfId="42" builtinId="32"/>
    <cellStyle name="60% - 强调文字颜色 3" xfId="43" builtinId="40"/>
    <cellStyle name="注释" xfId="44" builtinId="10"/>
    <cellStyle name="标题" xfId="45" builtinId="15"/>
    <cellStyle name="好" xfId="46" builtinId="26"/>
    <cellStyle name="标题 4" xfId="47" builtinId="19"/>
    <cellStyle name="强调文字颜色 1" xfId="48" builtinId="29"/>
    <cellStyle name="适中" xfId="49" builtinId="28"/>
    <cellStyle name="20% - 强调文字颜色 1" xfId="50" builtinId="30"/>
    <cellStyle name="差" xfId="51" builtinId="27"/>
    <cellStyle name="强调文字颜色 2" xfId="52" builtinId="33"/>
    <cellStyle name="40% - 强调文字颜色 1" xfId="53" builtinId="31"/>
    <cellStyle name="60% - 强调文字颜色 2" xfId="54" builtinId="36"/>
    <cellStyle name="40% - 强调文字颜色 2" xfId="55" builtinId="35"/>
    <cellStyle name="强调文字颜色 3" xfId="56" builtinId="3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D37"/>
  <sheetViews>
    <sheetView showGridLines="0" showZeros="0" workbookViewId="0">
      <pane ySplit="1" topLeftCell="A2" activePane="bottomLeft" state="frozen"/>
      <selection/>
      <selection pane="bottomLeft" activeCell="A1" sqref="A1"/>
    </sheetView>
  </sheetViews>
  <sheetFormatPr defaultColWidth="8.575" defaultRowHeight="12.75" customHeight="true" outlineLevelCol="3"/>
  <cols>
    <col min="1" max="4" width="41" customWidth="true"/>
  </cols>
  <sheetData>
    <row r="1" customHeight="true" spans="1:4">
      <c r="A1" s="1"/>
      <c r="B1" s="1"/>
      <c r="C1" s="1"/>
      <c r="D1" s="1"/>
    </row>
    <row r="2" ht="15" customHeight="true" spans="1:4">
      <c r="A2" s="46"/>
      <c r="B2" s="46"/>
      <c r="C2" s="46"/>
      <c r="D2" s="64" t="s">
        <v>0</v>
      </c>
    </row>
    <row r="3" ht="41.25" customHeight="true" spans="1:1">
      <c r="A3" s="41" t="str">
        <f>"2025"&amp;"年部门财务收支预算总表"</f>
        <v>2025年部门财务收支预算总表</v>
      </c>
    </row>
    <row r="4" ht="17.25" customHeight="true" spans="1:4">
      <c r="A4" s="44" t="str">
        <f>"单位名称："&amp;"昆明市测绘管理中心"</f>
        <v>单位名称：昆明市测绘管理中心</v>
      </c>
      <c r="B4" s="161"/>
      <c r="D4" s="140" t="s">
        <v>1</v>
      </c>
    </row>
    <row r="5" ht="23.25" customHeight="true" spans="1:4">
      <c r="A5" s="162" t="s">
        <v>2</v>
      </c>
      <c r="B5" s="163"/>
      <c r="C5" s="162" t="s">
        <v>3</v>
      </c>
      <c r="D5" s="163"/>
    </row>
    <row r="6" ht="24" customHeight="true" spans="1:4">
      <c r="A6" s="162" t="s">
        <v>4</v>
      </c>
      <c r="B6" s="162" t="s">
        <v>5</v>
      </c>
      <c r="C6" s="162" t="s">
        <v>6</v>
      </c>
      <c r="D6" s="162" t="s">
        <v>5</v>
      </c>
    </row>
    <row r="7" ht="17.25" customHeight="true" spans="1:4">
      <c r="A7" s="164" t="s">
        <v>7</v>
      </c>
      <c r="B7" s="79">
        <v>4114052.76</v>
      </c>
      <c r="C7" s="164" t="s">
        <v>8</v>
      </c>
      <c r="D7" s="79"/>
    </row>
    <row r="8" ht="17.25" customHeight="true" spans="1:4">
      <c r="A8" s="164" t="s">
        <v>9</v>
      </c>
      <c r="B8" s="79"/>
      <c r="C8" s="164" t="s">
        <v>10</v>
      </c>
      <c r="D8" s="79"/>
    </row>
    <row r="9" ht="17.25" customHeight="true" spans="1:4">
      <c r="A9" s="164" t="s">
        <v>11</v>
      </c>
      <c r="B9" s="79"/>
      <c r="C9" s="195" t="s">
        <v>12</v>
      </c>
      <c r="D9" s="79"/>
    </row>
    <row r="10" ht="17.25" customHeight="true" spans="1:4">
      <c r="A10" s="164" t="s">
        <v>13</v>
      </c>
      <c r="B10" s="79"/>
      <c r="C10" s="195" t="s">
        <v>14</v>
      </c>
      <c r="D10" s="79"/>
    </row>
    <row r="11" ht="17.25" customHeight="true" spans="1:4">
      <c r="A11" s="164" t="s">
        <v>15</v>
      </c>
      <c r="B11" s="79"/>
      <c r="C11" s="195" t="s">
        <v>16</v>
      </c>
      <c r="D11" s="79"/>
    </row>
    <row r="12" ht="17.25" customHeight="true" spans="1:4">
      <c r="A12" s="164" t="s">
        <v>17</v>
      </c>
      <c r="B12" s="79"/>
      <c r="C12" s="195" t="s">
        <v>18</v>
      </c>
      <c r="D12" s="79"/>
    </row>
    <row r="13" ht="17.25" customHeight="true" spans="1:4">
      <c r="A13" s="164" t="s">
        <v>19</v>
      </c>
      <c r="B13" s="79"/>
      <c r="C13" s="29" t="s">
        <v>20</v>
      </c>
      <c r="D13" s="79"/>
    </row>
    <row r="14" ht="17.25" customHeight="true" spans="1:4">
      <c r="A14" s="164" t="s">
        <v>21</v>
      </c>
      <c r="B14" s="79"/>
      <c r="C14" s="29" t="s">
        <v>22</v>
      </c>
      <c r="D14" s="79">
        <v>301800</v>
      </c>
    </row>
    <row r="15" ht="17.25" customHeight="true" spans="1:4">
      <c r="A15" s="164" t="s">
        <v>23</v>
      </c>
      <c r="B15" s="79"/>
      <c r="C15" s="29" t="s">
        <v>24</v>
      </c>
      <c r="D15" s="79">
        <v>257895</v>
      </c>
    </row>
    <row r="16" ht="17.25" customHeight="true" spans="1:4">
      <c r="A16" s="164" t="s">
        <v>25</v>
      </c>
      <c r="B16" s="79"/>
      <c r="C16" s="29" t="s">
        <v>26</v>
      </c>
      <c r="D16" s="79"/>
    </row>
    <row r="17" ht="17.25" customHeight="true" spans="1:4">
      <c r="A17" s="144"/>
      <c r="B17" s="79"/>
      <c r="C17" s="29" t="s">
        <v>27</v>
      </c>
      <c r="D17" s="79"/>
    </row>
    <row r="18" ht="17.25" customHeight="true" spans="1:4">
      <c r="A18" s="165"/>
      <c r="B18" s="79"/>
      <c r="C18" s="29" t="s">
        <v>28</v>
      </c>
      <c r="D18" s="79"/>
    </row>
    <row r="19" ht="17.25" customHeight="true" spans="1:4">
      <c r="A19" s="165"/>
      <c r="B19" s="79"/>
      <c r="C19" s="29" t="s">
        <v>29</v>
      </c>
      <c r="D19" s="79"/>
    </row>
    <row r="20" ht="17.25" customHeight="true" spans="1:4">
      <c r="A20" s="165"/>
      <c r="B20" s="79"/>
      <c r="C20" s="29" t="s">
        <v>30</v>
      </c>
      <c r="D20" s="79"/>
    </row>
    <row r="21" ht="17.25" customHeight="true" spans="1:4">
      <c r="A21" s="165"/>
      <c r="B21" s="79"/>
      <c r="C21" s="29" t="s">
        <v>31</v>
      </c>
      <c r="D21" s="79"/>
    </row>
    <row r="22" ht="17.25" customHeight="true" spans="1:4">
      <c r="A22" s="165"/>
      <c r="B22" s="79"/>
      <c r="C22" s="29" t="s">
        <v>32</v>
      </c>
      <c r="D22" s="79"/>
    </row>
    <row r="23" ht="17.25" customHeight="true" spans="1:4">
      <c r="A23" s="165"/>
      <c r="B23" s="79"/>
      <c r="C23" s="29" t="s">
        <v>33</v>
      </c>
      <c r="D23" s="79"/>
    </row>
    <row r="24" ht="17.25" customHeight="true" spans="1:4">
      <c r="A24" s="165"/>
      <c r="B24" s="79"/>
      <c r="C24" s="29" t="s">
        <v>34</v>
      </c>
      <c r="D24" s="79">
        <v>3154357.76</v>
      </c>
    </row>
    <row r="25" ht="17.25" customHeight="true" spans="1:4">
      <c r="A25" s="165"/>
      <c r="B25" s="79"/>
      <c r="C25" s="29" t="s">
        <v>35</v>
      </c>
      <c r="D25" s="79">
        <v>400000</v>
      </c>
    </row>
    <row r="26" ht="17.25" customHeight="true" spans="1:4">
      <c r="A26" s="165"/>
      <c r="B26" s="79"/>
      <c r="C26" s="29" t="s">
        <v>36</v>
      </c>
      <c r="D26" s="79"/>
    </row>
    <row r="27" ht="17.25" customHeight="true" spans="1:4">
      <c r="A27" s="165"/>
      <c r="B27" s="79"/>
      <c r="C27" s="144" t="s">
        <v>37</v>
      </c>
      <c r="D27" s="79"/>
    </row>
    <row r="28" ht="17.25" customHeight="true" spans="1:4">
      <c r="A28" s="165"/>
      <c r="B28" s="79"/>
      <c r="C28" s="29" t="s">
        <v>38</v>
      </c>
      <c r="D28" s="79"/>
    </row>
    <row r="29" ht="16.5" customHeight="true" spans="1:4">
      <c r="A29" s="165"/>
      <c r="B29" s="79"/>
      <c r="C29" s="29" t="s">
        <v>39</v>
      </c>
      <c r="D29" s="79"/>
    </row>
    <row r="30" ht="16.5" customHeight="true" spans="1:4">
      <c r="A30" s="165"/>
      <c r="B30" s="79"/>
      <c r="C30" s="144" t="s">
        <v>40</v>
      </c>
      <c r="D30" s="79"/>
    </row>
    <row r="31" ht="17.25" customHeight="true" spans="1:4">
      <c r="A31" s="165"/>
      <c r="B31" s="79"/>
      <c r="C31" s="144" t="s">
        <v>41</v>
      </c>
      <c r="D31" s="79"/>
    </row>
    <row r="32" ht="17.25" customHeight="true" spans="1:4">
      <c r="A32" s="165"/>
      <c r="B32" s="79"/>
      <c r="C32" s="29" t="s">
        <v>42</v>
      </c>
      <c r="D32" s="79"/>
    </row>
    <row r="33" ht="16.5" customHeight="true" spans="1:4">
      <c r="A33" s="165" t="s">
        <v>43</v>
      </c>
      <c r="B33" s="79">
        <v>4114052.76</v>
      </c>
      <c r="C33" s="165" t="s">
        <v>44</v>
      </c>
      <c r="D33" s="79">
        <v>4114052.76</v>
      </c>
    </row>
    <row r="34" ht="16.5" customHeight="true" spans="1:4">
      <c r="A34" s="144" t="s">
        <v>45</v>
      </c>
      <c r="B34" s="79"/>
      <c r="C34" s="144" t="s">
        <v>46</v>
      </c>
      <c r="D34" s="79"/>
    </row>
    <row r="35" ht="16.5" customHeight="true" spans="1:4">
      <c r="A35" s="29" t="s">
        <v>47</v>
      </c>
      <c r="B35" s="79"/>
      <c r="C35" s="29" t="s">
        <v>47</v>
      </c>
      <c r="D35" s="79"/>
    </row>
    <row r="36" ht="16.5" customHeight="true" spans="1:4">
      <c r="A36" s="29" t="s">
        <v>48</v>
      </c>
      <c r="B36" s="79"/>
      <c r="C36" s="29" t="s">
        <v>49</v>
      </c>
      <c r="D36" s="79"/>
    </row>
    <row r="37" ht="16.5" customHeight="true" spans="1:4">
      <c r="A37" s="166" t="s">
        <v>50</v>
      </c>
      <c r="B37" s="79">
        <v>4114052.76</v>
      </c>
      <c r="C37" s="166" t="s">
        <v>51</v>
      </c>
      <c r="D37" s="79">
        <v>4114052.76</v>
      </c>
    </row>
  </sheetData>
  <mergeCells count="4">
    <mergeCell ref="A3:D3"/>
    <mergeCell ref="A4:B4"/>
    <mergeCell ref="A5:B5"/>
    <mergeCell ref="C5:D5"/>
  </mergeCells>
  <printOptions horizontalCentered="true"/>
  <pageMargins left="0.275" right="0.275" top="0.719444444444444" bottom="0.719444444444444" header="0" footer="0"/>
  <pageSetup paperSize="9" scale="70"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F10"/>
  <sheetViews>
    <sheetView showZeros="0" workbookViewId="0">
      <pane ySplit="1" topLeftCell="A2" activePane="bottomLeft" state="frozen"/>
      <selection/>
      <selection pane="bottomLeft" activeCell="A8" sqref="A8"/>
    </sheetView>
  </sheetViews>
  <sheetFormatPr defaultColWidth="9.14166666666667" defaultRowHeight="14.25" customHeight="true" outlineLevelCol="5"/>
  <cols>
    <col min="1" max="1" width="32.1416666666667" customWidth="true"/>
    <col min="2" max="2" width="20.7083333333333" customWidth="true"/>
    <col min="3" max="3" width="32.1416666666667" customWidth="true"/>
    <col min="4" max="4" width="27.7083333333333" customWidth="true"/>
    <col min="5" max="6" width="36.7083333333333" customWidth="true"/>
  </cols>
  <sheetData>
    <row r="1" customHeight="true" spans="1:6">
      <c r="A1" s="1"/>
      <c r="B1" s="1"/>
      <c r="C1" s="1"/>
      <c r="D1" s="1"/>
      <c r="E1" s="1"/>
      <c r="F1" s="1"/>
    </row>
    <row r="2" ht="12" customHeight="true" spans="1:6">
      <c r="A2" s="119">
        <v>1</v>
      </c>
      <c r="B2" s="120">
        <v>0</v>
      </c>
      <c r="C2" s="119">
        <v>1</v>
      </c>
      <c r="D2" s="121"/>
      <c r="E2" s="121"/>
      <c r="F2" s="118" t="s">
        <v>317</v>
      </c>
    </row>
    <row r="3" ht="42" customHeight="true" spans="1:6">
      <c r="A3" s="122" t="str">
        <f>"2025"&amp;"年部门政府性基金预算支出预算表"</f>
        <v>2025年部门政府性基金预算支出预算表</v>
      </c>
      <c r="B3" s="122" t="s">
        <v>318</v>
      </c>
      <c r="C3" s="123"/>
      <c r="D3" s="124"/>
      <c r="E3" s="124"/>
      <c r="F3" s="124"/>
    </row>
    <row r="4" ht="13.5" customHeight="true" spans="1:6">
      <c r="A4" s="4" t="str">
        <f>"单位名称："&amp;"昆明市测绘管理中心"</f>
        <v>单位名称：昆明市测绘管理中心</v>
      </c>
      <c r="B4" s="4" t="s">
        <v>319</v>
      </c>
      <c r="C4" s="119"/>
      <c r="D4" s="121"/>
      <c r="E4" s="121"/>
      <c r="F4" s="118" t="s">
        <v>1</v>
      </c>
    </row>
    <row r="5" ht="19.5" customHeight="true" spans="1:6">
      <c r="A5" s="125" t="s">
        <v>176</v>
      </c>
      <c r="B5" s="126" t="s">
        <v>72</v>
      </c>
      <c r="C5" s="125" t="s">
        <v>73</v>
      </c>
      <c r="D5" s="22" t="s">
        <v>320</v>
      </c>
      <c r="E5" s="23"/>
      <c r="F5" s="24"/>
    </row>
    <row r="6" ht="18.75" customHeight="true" spans="1:6">
      <c r="A6" s="127"/>
      <c r="B6" s="128"/>
      <c r="C6" s="127"/>
      <c r="D6" s="25" t="s">
        <v>55</v>
      </c>
      <c r="E6" s="22" t="s">
        <v>75</v>
      </c>
      <c r="F6" s="25" t="s">
        <v>76</v>
      </c>
    </row>
    <row r="7" ht="18.75" customHeight="true" spans="1:6">
      <c r="A7" s="69">
        <v>1</v>
      </c>
      <c r="B7" s="129" t="s">
        <v>83</v>
      </c>
      <c r="C7" s="69">
        <v>3</v>
      </c>
      <c r="D7" s="130">
        <v>4</v>
      </c>
      <c r="E7" s="130">
        <v>5</v>
      </c>
      <c r="F7" s="130">
        <v>6</v>
      </c>
    </row>
    <row r="8" ht="21" customHeight="true" spans="1:6">
      <c r="A8" s="13" t="s">
        <v>321</v>
      </c>
      <c r="B8" s="13"/>
      <c r="C8" s="13"/>
      <c r="D8" s="79"/>
      <c r="E8" s="79"/>
      <c r="F8" s="79"/>
    </row>
    <row r="9" ht="21" customHeight="true" spans="1:6">
      <c r="A9" s="13"/>
      <c r="B9" s="13"/>
      <c r="C9" s="13"/>
      <c r="D9" s="79"/>
      <c r="E9" s="79"/>
      <c r="F9" s="79"/>
    </row>
    <row r="10" ht="18.75" customHeight="true" spans="1:6">
      <c r="A10" s="131" t="s">
        <v>165</v>
      </c>
      <c r="B10" s="131" t="s">
        <v>165</v>
      </c>
      <c r="C10" s="132" t="s">
        <v>165</v>
      </c>
      <c r="D10" s="79"/>
      <c r="E10" s="79"/>
      <c r="F10" s="79"/>
    </row>
  </sheetData>
  <mergeCells count="7">
    <mergeCell ref="A3:F3"/>
    <mergeCell ref="A4:C4"/>
    <mergeCell ref="D5:F5"/>
    <mergeCell ref="A10:C10"/>
    <mergeCell ref="A5:A6"/>
    <mergeCell ref="B5:B6"/>
    <mergeCell ref="C5:C6"/>
  </mergeCells>
  <printOptions horizontalCentered="true"/>
  <pageMargins left="0.369444444444444" right="0.369444444444444" top="0.559722222222222" bottom="0.559722222222222" header="0.479861111111111" footer="0.479861111111111"/>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S14"/>
  <sheetViews>
    <sheetView showZeros="0" workbookViewId="0">
      <pane ySplit="1" topLeftCell="A2" activePane="bottomLeft" state="frozen"/>
      <selection/>
      <selection pane="bottomLeft" activeCell="A1" sqref="A1"/>
    </sheetView>
  </sheetViews>
  <sheetFormatPr defaultColWidth="9.14166666666667" defaultRowHeight="14.25" customHeight="true"/>
  <cols>
    <col min="1" max="2" width="32.575" customWidth="true"/>
    <col min="3" max="3" width="41.1416666666667" customWidth="true"/>
    <col min="4" max="4" width="21.7083333333333" customWidth="true"/>
    <col min="5" max="5" width="35.2833333333333" customWidth="true"/>
    <col min="6" max="6" width="7.70833333333333" customWidth="true"/>
    <col min="7" max="7" width="11.1416666666667" customWidth="true"/>
    <col min="8" max="8" width="13.2833333333333" customWidth="true"/>
    <col min="9" max="18" width="20" customWidth="true"/>
    <col min="19" max="19" width="19.85" customWidth="true"/>
  </cols>
  <sheetData>
    <row r="1" customHeight="true" spans="1:19">
      <c r="A1" s="1"/>
      <c r="B1" s="1"/>
      <c r="C1" s="1"/>
      <c r="D1" s="1"/>
      <c r="E1" s="1"/>
      <c r="F1" s="1"/>
      <c r="G1" s="1"/>
      <c r="H1" s="1"/>
      <c r="I1" s="1"/>
      <c r="J1" s="1"/>
      <c r="K1" s="1"/>
      <c r="L1" s="1"/>
      <c r="M1" s="1"/>
      <c r="N1" s="1"/>
      <c r="O1" s="1"/>
      <c r="P1" s="1"/>
      <c r="Q1" s="1"/>
      <c r="R1" s="1"/>
      <c r="S1" s="1"/>
    </row>
    <row r="2" ht="15.75" customHeight="true" spans="2:19">
      <c r="B2" s="84"/>
      <c r="C2" s="84"/>
      <c r="R2" s="19"/>
      <c r="S2" s="19" t="s">
        <v>322</v>
      </c>
    </row>
    <row r="3" ht="41.25" customHeight="true" spans="1:19">
      <c r="A3" s="73" t="str">
        <f>"2025"&amp;"年部门政府采购预算表"</f>
        <v>2025年部门政府采购预算表</v>
      </c>
      <c r="B3" s="68"/>
      <c r="C3" s="68"/>
      <c r="D3" s="3"/>
      <c r="E3" s="3"/>
      <c r="F3" s="3"/>
      <c r="G3" s="3"/>
      <c r="H3" s="3"/>
      <c r="I3" s="3"/>
      <c r="J3" s="3"/>
      <c r="K3" s="3"/>
      <c r="L3" s="3"/>
      <c r="M3" s="68"/>
      <c r="N3" s="3"/>
      <c r="O3" s="3"/>
      <c r="P3" s="68"/>
      <c r="Q3" s="3"/>
      <c r="R3" s="68"/>
      <c r="S3" s="68"/>
    </row>
    <row r="4" ht="18.75" customHeight="true" spans="1:19">
      <c r="A4" s="111" t="str">
        <f>"单位名称："&amp;"昆明市测绘管理中心"</f>
        <v>单位名称：昆明市测绘管理中心</v>
      </c>
      <c r="B4" s="85"/>
      <c r="C4" s="85"/>
      <c r="D4" s="20"/>
      <c r="E4" s="20"/>
      <c r="F4" s="20"/>
      <c r="G4" s="20"/>
      <c r="H4" s="20"/>
      <c r="I4" s="20"/>
      <c r="J4" s="20"/>
      <c r="K4" s="20"/>
      <c r="L4" s="20"/>
      <c r="R4" s="21"/>
      <c r="S4" s="118" t="s">
        <v>1</v>
      </c>
    </row>
    <row r="5" ht="15.75" customHeight="true" spans="1:19">
      <c r="A5" s="7" t="s">
        <v>175</v>
      </c>
      <c r="B5" s="86" t="s">
        <v>176</v>
      </c>
      <c r="C5" s="86" t="s">
        <v>323</v>
      </c>
      <c r="D5" s="94" t="s">
        <v>324</v>
      </c>
      <c r="E5" s="94" t="s">
        <v>325</v>
      </c>
      <c r="F5" s="94" t="s">
        <v>326</v>
      </c>
      <c r="G5" s="94" t="s">
        <v>327</v>
      </c>
      <c r="H5" s="94" t="s">
        <v>328</v>
      </c>
      <c r="I5" s="99" t="s">
        <v>183</v>
      </c>
      <c r="J5" s="99"/>
      <c r="K5" s="99"/>
      <c r="L5" s="99"/>
      <c r="M5" s="103"/>
      <c r="N5" s="99"/>
      <c r="O5" s="99"/>
      <c r="P5" s="81"/>
      <c r="Q5" s="99"/>
      <c r="R5" s="103"/>
      <c r="S5" s="82"/>
    </row>
    <row r="6" ht="17.25" customHeight="true" spans="1:19">
      <c r="A6" s="9"/>
      <c r="B6" s="87"/>
      <c r="C6" s="87"/>
      <c r="D6" s="95"/>
      <c r="E6" s="95"/>
      <c r="F6" s="95"/>
      <c r="G6" s="95"/>
      <c r="H6" s="95"/>
      <c r="I6" s="95" t="s">
        <v>55</v>
      </c>
      <c r="J6" s="95" t="s">
        <v>58</v>
      </c>
      <c r="K6" s="95" t="s">
        <v>329</v>
      </c>
      <c r="L6" s="95" t="s">
        <v>330</v>
      </c>
      <c r="M6" s="104" t="s">
        <v>331</v>
      </c>
      <c r="N6" s="105" t="s">
        <v>332</v>
      </c>
      <c r="O6" s="105"/>
      <c r="P6" s="109"/>
      <c r="Q6" s="105"/>
      <c r="R6" s="110"/>
      <c r="S6" s="88"/>
    </row>
    <row r="7" ht="54" customHeight="true" spans="1:19">
      <c r="A7" s="11"/>
      <c r="B7" s="88"/>
      <c r="C7" s="88"/>
      <c r="D7" s="96"/>
      <c r="E7" s="96"/>
      <c r="F7" s="96"/>
      <c r="G7" s="96"/>
      <c r="H7" s="96"/>
      <c r="I7" s="96"/>
      <c r="J7" s="96" t="s">
        <v>57</v>
      </c>
      <c r="K7" s="96"/>
      <c r="L7" s="96"/>
      <c r="M7" s="106"/>
      <c r="N7" s="96" t="s">
        <v>57</v>
      </c>
      <c r="O7" s="96" t="s">
        <v>64</v>
      </c>
      <c r="P7" s="88" t="s">
        <v>65</v>
      </c>
      <c r="Q7" s="96" t="s">
        <v>66</v>
      </c>
      <c r="R7" s="106" t="s">
        <v>67</v>
      </c>
      <c r="S7" s="88" t="s">
        <v>68</v>
      </c>
    </row>
    <row r="8" ht="18" customHeight="true" spans="1:19">
      <c r="A8" s="112">
        <v>1</v>
      </c>
      <c r="B8" s="112" t="s">
        <v>83</v>
      </c>
      <c r="C8" s="113">
        <v>3</v>
      </c>
      <c r="D8" s="113">
        <v>4</v>
      </c>
      <c r="E8" s="112">
        <v>5</v>
      </c>
      <c r="F8" s="112">
        <v>6</v>
      </c>
      <c r="G8" s="112">
        <v>7</v>
      </c>
      <c r="H8" s="112">
        <v>8</v>
      </c>
      <c r="I8" s="112">
        <v>9</v>
      </c>
      <c r="J8" s="112">
        <v>10</v>
      </c>
      <c r="K8" s="112">
        <v>11</v>
      </c>
      <c r="L8" s="112">
        <v>12</v>
      </c>
      <c r="M8" s="112">
        <v>13</v>
      </c>
      <c r="N8" s="112">
        <v>14</v>
      </c>
      <c r="O8" s="112">
        <v>15</v>
      </c>
      <c r="P8" s="112">
        <v>16</v>
      </c>
      <c r="Q8" s="112">
        <v>17</v>
      </c>
      <c r="R8" s="112">
        <v>18</v>
      </c>
      <c r="S8" s="112">
        <v>19</v>
      </c>
    </row>
    <row r="9" ht="21" customHeight="true" spans="1:19">
      <c r="A9" s="89" t="s">
        <v>193</v>
      </c>
      <c r="B9" s="90" t="s">
        <v>70</v>
      </c>
      <c r="C9" s="90" t="s">
        <v>220</v>
      </c>
      <c r="D9" s="97" t="s">
        <v>333</v>
      </c>
      <c r="E9" s="97" t="s">
        <v>333</v>
      </c>
      <c r="F9" s="97" t="s">
        <v>334</v>
      </c>
      <c r="G9" s="114">
        <v>1</v>
      </c>
      <c r="H9" s="79">
        <v>5000</v>
      </c>
      <c r="I9" s="79">
        <v>5000</v>
      </c>
      <c r="J9" s="79">
        <v>5000</v>
      </c>
      <c r="K9" s="79"/>
      <c r="L9" s="79"/>
      <c r="M9" s="79"/>
      <c r="N9" s="79"/>
      <c r="O9" s="79"/>
      <c r="P9" s="79"/>
      <c r="Q9" s="79"/>
      <c r="R9" s="79"/>
      <c r="S9" s="79"/>
    </row>
    <row r="10" ht="21" customHeight="true" spans="1:19">
      <c r="A10" s="89" t="s">
        <v>193</v>
      </c>
      <c r="B10" s="90" t="s">
        <v>70</v>
      </c>
      <c r="C10" s="90" t="s">
        <v>242</v>
      </c>
      <c r="D10" s="97" t="s">
        <v>242</v>
      </c>
      <c r="E10" s="97" t="s">
        <v>335</v>
      </c>
      <c r="F10" s="97" t="s">
        <v>334</v>
      </c>
      <c r="G10" s="114">
        <v>1</v>
      </c>
      <c r="H10" s="79"/>
      <c r="I10" s="79">
        <v>150000</v>
      </c>
      <c r="J10" s="79">
        <v>150000</v>
      </c>
      <c r="K10" s="79"/>
      <c r="L10" s="79"/>
      <c r="M10" s="79"/>
      <c r="N10" s="79"/>
      <c r="O10" s="79"/>
      <c r="P10" s="79"/>
      <c r="Q10" s="79"/>
      <c r="R10" s="79"/>
      <c r="S10" s="79"/>
    </row>
    <row r="11" ht="21" customHeight="true" spans="1:19">
      <c r="A11" s="89" t="s">
        <v>193</v>
      </c>
      <c r="B11" s="90" t="s">
        <v>70</v>
      </c>
      <c r="C11" s="90" t="s">
        <v>246</v>
      </c>
      <c r="D11" s="97" t="s">
        <v>336</v>
      </c>
      <c r="E11" s="97" t="s">
        <v>335</v>
      </c>
      <c r="F11" s="97" t="s">
        <v>334</v>
      </c>
      <c r="G11" s="114">
        <v>1</v>
      </c>
      <c r="H11" s="79"/>
      <c r="I11" s="79">
        <v>50000</v>
      </c>
      <c r="J11" s="79">
        <v>50000</v>
      </c>
      <c r="K11" s="79"/>
      <c r="L11" s="79"/>
      <c r="M11" s="79"/>
      <c r="N11" s="79"/>
      <c r="O11" s="79"/>
      <c r="P11" s="79"/>
      <c r="Q11" s="79"/>
      <c r="R11" s="79"/>
      <c r="S11" s="79"/>
    </row>
    <row r="12" ht="21" customHeight="true" spans="1:19">
      <c r="A12" s="89" t="s">
        <v>193</v>
      </c>
      <c r="B12" s="90" t="s">
        <v>70</v>
      </c>
      <c r="C12" s="90" t="s">
        <v>248</v>
      </c>
      <c r="D12" s="97" t="s">
        <v>248</v>
      </c>
      <c r="E12" s="97" t="s">
        <v>335</v>
      </c>
      <c r="F12" s="97" t="s">
        <v>334</v>
      </c>
      <c r="G12" s="114">
        <v>1</v>
      </c>
      <c r="H12" s="79"/>
      <c r="I12" s="79">
        <v>200000</v>
      </c>
      <c r="J12" s="79">
        <v>200000</v>
      </c>
      <c r="K12" s="79"/>
      <c r="L12" s="79"/>
      <c r="M12" s="79"/>
      <c r="N12" s="79"/>
      <c r="O12" s="79"/>
      <c r="P12" s="79"/>
      <c r="Q12" s="79"/>
      <c r="R12" s="79"/>
      <c r="S12" s="79"/>
    </row>
    <row r="13" ht="21" customHeight="true" spans="1:19">
      <c r="A13" s="91" t="s">
        <v>165</v>
      </c>
      <c r="B13" s="92"/>
      <c r="C13" s="92"/>
      <c r="D13" s="98"/>
      <c r="E13" s="98"/>
      <c r="F13" s="98"/>
      <c r="G13" s="115"/>
      <c r="H13" s="79">
        <v>5000</v>
      </c>
      <c r="I13" s="79">
        <v>405000</v>
      </c>
      <c r="J13" s="79">
        <v>405000</v>
      </c>
      <c r="K13" s="79"/>
      <c r="L13" s="79"/>
      <c r="M13" s="79"/>
      <c r="N13" s="79"/>
      <c r="O13" s="79"/>
      <c r="P13" s="79"/>
      <c r="Q13" s="79"/>
      <c r="R13" s="79"/>
      <c r="S13" s="79"/>
    </row>
    <row r="14" ht="21" customHeight="true" spans="1:19">
      <c r="A14" s="111" t="s">
        <v>337</v>
      </c>
      <c r="B14" s="4"/>
      <c r="C14" s="4"/>
      <c r="D14" s="111"/>
      <c r="E14" s="111"/>
      <c r="F14" s="111"/>
      <c r="G14" s="116"/>
      <c r="H14" s="117"/>
      <c r="I14" s="117"/>
      <c r="J14" s="117"/>
      <c r="K14" s="117"/>
      <c r="L14" s="117"/>
      <c r="M14" s="117"/>
      <c r="N14" s="117"/>
      <c r="O14" s="117"/>
      <c r="P14" s="117"/>
      <c r="Q14" s="117"/>
      <c r="R14" s="117"/>
      <c r="S14" s="117"/>
    </row>
  </sheetData>
  <mergeCells count="19">
    <mergeCell ref="A3:S3"/>
    <mergeCell ref="A4:H4"/>
    <mergeCell ref="I5:S5"/>
    <mergeCell ref="N6:S6"/>
    <mergeCell ref="A13:G13"/>
    <mergeCell ref="A14:S14"/>
    <mergeCell ref="A5:A7"/>
    <mergeCell ref="B5:B7"/>
    <mergeCell ref="C5:C7"/>
    <mergeCell ref="D5:D7"/>
    <mergeCell ref="E5:E7"/>
    <mergeCell ref="F5:F7"/>
    <mergeCell ref="G5:G7"/>
    <mergeCell ref="H5:H7"/>
    <mergeCell ref="I6:I7"/>
    <mergeCell ref="J6:J7"/>
    <mergeCell ref="K6:K7"/>
    <mergeCell ref="L6:L7"/>
    <mergeCell ref="M6:M7"/>
  </mergeCells>
  <printOptions horizontalCentered="true"/>
  <pageMargins left="0.959722222222222" right="0.959722222222222" top="0.719444444444444" bottom="0.719444444444444" header="0" footer="0"/>
  <pageSetup paperSize="9" scale="2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T10"/>
  <sheetViews>
    <sheetView showZeros="0" workbookViewId="0">
      <pane ySplit="1" topLeftCell="A2" activePane="bottomLeft" state="frozen"/>
      <selection/>
      <selection pane="bottomLeft" activeCell="A9" sqref="A9"/>
    </sheetView>
  </sheetViews>
  <sheetFormatPr defaultColWidth="9.14166666666667" defaultRowHeight="14.25" customHeight="true"/>
  <cols>
    <col min="1" max="5" width="39.1416666666667" customWidth="true"/>
    <col min="6" max="6" width="27.575" customWidth="true"/>
    <col min="7" max="7" width="28.575" customWidth="true"/>
    <col min="8" max="8" width="28.1416666666667" customWidth="true"/>
    <col min="9" max="9" width="39.1416666666667" customWidth="true"/>
    <col min="10" max="18" width="20.425" customWidth="true"/>
    <col min="19" max="20" width="20.2833333333333" customWidth="true"/>
  </cols>
  <sheetData>
    <row r="1" customHeight="true" spans="1:20">
      <c r="A1" s="1"/>
      <c r="B1" s="1"/>
      <c r="C1" s="1"/>
      <c r="D1" s="1"/>
      <c r="E1" s="1"/>
      <c r="F1" s="1"/>
      <c r="G1" s="1"/>
      <c r="H1" s="1"/>
      <c r="I1" s="1"/>
      <c r="J1" s="1"/>
      <c r="K1" s="1"/>
      <c r="L1" s="1"/>
      <c r="M1" s="1"/>
      <c r="N1" s="1"/>
      <c r="O1" s="1"/>
      <c r="P1" s="1"/>
      <c r="Q1" s="1"/>
      <c r="R1" s="1"/>
      <c r="S1" s="1"/>
      <c r="T1" s="1"/>
    </row>
    <row r="2" ht="16.5" customHeight="true" spans="1:20">
      <c r="A2" s="80"/>
      <c r="B2" s="84"/>
      <c r="C2" s="84"/>
      <c r="D2" s="84"/>
      <c r="E2" s="84"/>
      <c r="F2" s="84"/>
      <c r="G2" s="84"/>
      <c r="H2" s="80"/>
      <c r="I2" s="80"/>
      <c r="J2" s="80"/>
      <c r="K2" s="80"/>
      <c r="L2" s="80"/>
      <c r="M2" s="80"/>
      <c r="N2" s="101"/>
      <c r="O2" s="80"/>
      <c r="P2" s="80"/>
      <c r="Q2" s="84"/>
      <c r="R2" s="80"/>
      <c r="S2" s="107"/>
      <c r="T2" s="107" t="s">
        <v>338</v>
      </c>
    </row>
    <row r="3" ht="41.25" customHeight="true" spans="1:20">
      <c r="A3" s="73" t="str">
        <f>"2025"&amp;"年部门政府购买服务预算表"</f>
        <v>2025年部门政府购买服务预算表</v>
      </c>
      <c r="B3" s="68"/>
      <c r="C3" s="68"/>
      <c r="D3" s="68"/>
      <c r="E3" s="68"/>
      <c r="F3" s="68"/>
      <c r="G3" s="68"/>
      <c r="H3" s="93"/>
      <c r="I3" s="93"/>
      <c r="J3" s="93"/>
      <c r="K3" s="93"/>
      <c r="L3" s="93"/>
      <c r="M3" s="93"/>
      <c r="N3" s="102"/>
      <c r="O3" s="93"/>
      <c r="P3" s="93"/>
      <c r="Q3" s="68"/>
      <c r="R3" s="93"/>
      <c r="S3" s="102"/>
      <c r="T3" s="68"/>
    </row>
    <row r="4" ht="22.5" customHeight="true" spans="1:20">
      <c r="A4" s="74" t="str">
        <f>"单位名称："&amp;"昆明市测绘管理中心"</f>
        <v>单位名称：昆明市测绘管理中心</v>
      </c>
      <c r="B4" s="85"/>
      <c r="C4" s="85"/>
      <c r="D4" s="85"/>
      <c r="E4" s="85"/>
      <c r="F4" s="85"/>
      <c r="G4" s="85"/>
      <c r="H4" s="75"/>
      <c r="I4" s="75"/>
      <c r="J4" s="75"/>
      <c r="K4" s="75"/>
      <c r="L4" s="75"/>
      <c r="M4" s="75"/>
      <c r="N4" s="101"/>
      <c r="O4" s="80"/>
      <c r="P4" s="80"/>
      <c r="Q4" s="84"/>
      <c r="R4" s="80"/>
      <c r="S4" s="108"/>
      <c r="T4" s="107" t="s">
        <v>1</v>
      </c>
    </row>
    <row r="5" ht="24" customHeight="true" spans="1:20">
      <c r="A5" s="7" t="s">
        <v>175</v>
      </c>
      <c r="B5" s="86" t="s">
        <v>176</v>
      </c>
      <c r="C5" s="86" t="s">
        <v>323</v>
      </c>
      <c r="D5" s="86" t="s">
        <v>339</v>
      </c>
      <c r="E5" s="86" t="s">
        <v>340</v>
      </c>
      <c r="F5" s="86" t="s">
        <v>341</v>
      </c>
      <c r="G5" s="86" t="s">
        <v>342</v>
      </c>
      <c r="H5" s="94" t="s">
        <v>343</v>
      </c>
      <c r="I5" s="94" t="s">
        <v>344</v>
      </c>
      <c r="J5" s="99" t="s">
        <v>183</v>
      </c>
      <c r="K5" s="99"/>
      <c r="L5" s="99"/>
      <c r="M5" s="99"/>
      <c r="N5" s="103"/>
      <c r="O5" s="99"/>
      <c r="P5" s="99"/>
      <c r="Q5" s="81"/>
      <c r="R5" s="99"/>
      <c r="S5" s="103"/>
      <c r="T5" s="82"/>
    </row>
    <row r="6" ht="24" customHeight="true" spans="1:20">
      <c r="A6" s="9"/>
      <c r="B6" s="87"/>
      <c r="C6" s="87"/>
      <c r="D6" s="87"/>
      <c r="E6" s="87"/>
      <c r="F6" s="87"/>
      <c r="G6" s="87"/>
      <c r="H6" s="95"/>
      <c r="I6" s="95"/>
      <c r="J6" s="95" t="s">
        <v>55</v>
      </c>
      <c r="K6" s="95" t="s">
        <v>58</v>
      </c>
      <c r="L6" s="95" t="s">
        <v>329</v>
      </c>
      <c r="M6" s="95" t="s">
        <v>330</v>
      </c>
      <c r="N6" s="104" t="s">
        <v>331</v>
      </c>
      <c r="O6" s="105" t="s">
        <v>332</v>
      </c>
      <c r="P6" s="105"/>
      <c r="Q6" s="109"/>
      <c r="R6" s="105"/>
      <c r="S6" s="110"/>
      <c r="T6" s="88"/>
    </row>
    <row r="7" ht="54" customHeight="true" spans="1:20">
      <c r="A7" s="11"/>
      <c r="B7" s="88"/>
      <c r="C7" s="88"/>
      <c r="D7" s="88"/>
      <c r="E7" s="88"/>
      <c r="F7" s="88"/>
      <c r="G7" s="88"/>
      <c r="H7" s="96"/>
      <c r="I7" s="96"/>
      <c r="J7" s="96"/>
      <c r="K7" s="96" t="s">
        <v>57</v>
      </c>
      <c r="L7" s="96"/>
      <c r="M7" s="96"/>
      <c r="N7" s="106"/>
      <c r="O7" s="96" t="s">
        <v>57</v>
      </c>
      <c r="P7" s="96" t="s">
        <v>64</v>
      </c>
      <c r="Q7" s="88" t="s">
        <v>65</v>
      </c>
      <c r="R7" s="96" t="s">
        <v>66</v>
      </c>
      <c r="S7" s="106" t="s">
        <v>67</v>
      </c>
      <c r="T7" s="88" t="s">
        <v>68</v>
      </c>
    </row>
    <row r="8" ht="17.25" customHeight="true" spans="1:20">
      <c r="A8" s="26">
        <v>1</v>
      </c>
      <c r="B8" s="88">
        <v>2</v>
      </c>
      <c r="C8" s="26">
        <v>3</v>
      </c>
      <c r="D8" s="26">
        <v>4</v>
      </c>
      <c r="E8" s="88">
        <v>5</v>
      </c>
      <c r="F8" s="26">
        <v>6</v>
      </c>
      <c r="G8" s="26">
        <v>7</v>
      </c>
      <c r="H8" s="88">
        <v>8</v>
      </c>
      <c r="I8" s="26">
        <v>9</v>
      </c>
      <c r="J8" s="26">
        <v>10</v>
      </c>
      <c r="K8" s="88">
        <v>11</v>
      </c>
      <c r="L8" s="26">
        <v>12</v>
      </c>
      <c r="M8" s="26">
        <v>13</v>
      </c>
      <c r="N8" s="88">
        <v>14</v>
      </c>
      <c r="O8" s="26">
        <v>15</v>
      </c>
      <c r="P8" s="26">
        <v>16</v>
      </c>
      <c r="Q8" s="88">
        <v>17</v>
      </c>
      <c r="R8" s="26">
        <v>18</v>
      </c>
      <c r="S8" s="26">
        <v>19</v>
      </c>
      <c r="T8" s="26">
        <v>20</v>
      </c>
    </row>
    <row r="9" ht="21" customHeight="true" spans="1:20">
      <c r="A9" s="89" t="s">
        <v>345</v>
      </c>
      <c r="B9" s="90"/>
      <c r="C9" s="90"/>
      <c r="D9" s="90"/>
      <c r="E9" s="90"/>
      <c r="F9" s="90"/>
      <c r="G9" s="90"/>
      <c r="H9" s="97"/>
      <c r="I9" s="97"/>
      <c r="J9" s="79"/>
      <c r="K9" s="79"/>
      <c r="L9" s="79"/>
      <c r="M9" s="79"/>
      <c r="N9" s="79"/>
      <c r="O9" s="79"/>
      <c r="P9" s="79"/>
      <c r="Q9" s="79"/>
      <c r="R9" s="79"/>
      <c r="S9" s="79"/>
      <c r="T9" s="79"/>
    </row>
    <row r="10" ht="21" customHeight="true" spans="1:20">
      <c r="A10" s="91" t="s">
        <v>165</v>
      </c>
      <c r="B10" s="92"/>
      <c r="C10" s="92"/>
      <c r="D10" s="92"/>
      <c r="E10" s="92"/>
      <c r="F10" s="92"/>
      <c r="G10" s="92"/>
      <c r="H10" s="98"/>
      <c r="I10" s="100"/>
      <c r="J10" s="79"/>
      <c r="K10" s="79"/>
      <c r="L10" s="79"/>
      <c r="M10" s="79"/>
      <c r="N10" s="79"/>
      <c r="O10" s="79"/>
      <c r="P10" s="79"/>
      <c r="Q10" s="79"/>
      <c r="R10" s="79"/>
      <c r="S10" s="79"/>
      <c r="T10" s="79"/>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true"/>
  <pageMargins left="0.959722222222222" right="0.959722222222222" top="0.719444444444444" bottom="0.719444444444444" header="0" footer="0"/>
  <pageSetup paperSize="9" scale="2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X9"/>
  <sheetViews>
    <sheetView showZeros="0" workbookViewId="0">
      <pane ySplit="1" topLeftCell="A2" activePane="bottomLeft" state="frozen"/>
      <selection/>
      <selection pane="bottomLeft" activeCell="A8" sqref="A8"/>
    </sheetView>
  </sheetViews>
  <sheetFormatPr defaultColWidth="9.14166666666667" defaultRowHeight="14.25" customHeight="true"/>
  <cols>
    <col min="1" max="1" width="37.7083333333333" customWidth="true"/>
    <col min="2" max="24" width="20" customWidth="true"/>
  </cols>
  <sheetData>
    <row r="1" customHeight="true" spans="1:24">
      <c r="A1" s="1"/>
      <c r="B1" s="1"/>
      <c r="C1" s="1"/>
      <c r="D1" s="1"/>
      <c r="E1" s="1"/>
      <c r="F1" s="1"/>
      <c r="G1" s="1"/>
      <c r="H1" s="1"/>
      <c r="I1" s="1"/>
      <c r="J1" s="1"/>
      <c r="K1" s="1"/>
      <c r="L1" s="1"/>
      <c r="M1" s="1"/>
      <c r="N1" s="1"/>
      <c r="O1" s="1"/>
      <c r="P1" s="1"/>
      <c r="Q1" s="1"/>
      <c r="R1" s="1"/>
      <c r="S1" s="1"/>
      <c r="T1" s="1"/>
      <c r="U1" s="1"/>
      <c r="V1" s="1"/>
      <c r="W1" s="1"/>
      <c r="X1" s="1"/>
    </row>
    <row r="2" ht="17.25" customHeight="true" spans="4:24">
      <c r="D2" s="72"/>
      <c r="W2" s="19"/>
      <c r="X2" s="19" t="s">
        <v>346</v>
      </c>
    </row>
    <row r="3" ht="41.25" customHeight="true" spans="1:24">
      <c r="A3" s="73" t="str">
        <f>"2025"&amp;"年市对下转移支付预算表"</f>
        <v>2025年市对下转移支付预算表</v>
      </c>
      <c r="B3" s="3"/>
      <c r="C3" s="3"/>
      <c r="D3" s="3"/>
      <c r="E3" s="3"/>
      <c r="F3" s="3"/>
      <c r="G3" s="3"/>
      <c r="H3" s="3"/>
      <c r="I3" s="3"/>
      <c r="J3" s="3"/>
      <c r="K3" s="3"/>
      <c r="L3" s="3"/>
      <c r="M3" s="3"/>
      <c r="N3" s="3"/>
      <c r="O3" s="3"/>
      <c r="P3" s="3"/>
      <c r="Q3" s="3"/>
      <c r="R3" s="3"/>
      <c r="S3" s="3"/>
      <c r="T3" s="3"/>
      <c r="U3" s="3"/>
      <c r="V3" s="3"/>
      <c r="W3" s="68"/>
      <c r="X3" s="68"/>
    </row>
    <row r="4" ht="18" customHeight="true" spans="1:24">
      <c r="A4" s="74" t="str">
        <f>"单位名称："&amp;"昆明市测绘管理中心"</f>
        <v>单位名称：昆明市测绘管理中心</v>
      </c>
      <c r="B4" s="75"/>
      <c r="C4" s="75"/>
      <c r="D4" s="76"/>
      <c r="E4" s="80"/>
      <c r="F4" s="80"/>
      <c r="G4" s="80"/>
      <c r="H4" s="80"/>
      <c r="I4" s="80"/>
      <c r="W4" s="21"/>
      <c r="X4" s="21" t="s">
        <v>1</v>
      </c>
    </row>
    <row r="5" ht="19.5" customHeight="true" spans="1:24">
      <c r="A5" s="32" t="s">
        <v>347</v>
      </c>
      <c r="B5" s="22" t="s">
        <v>183</v>
      </c>
      <c r="C5" s="23"/>
      <c r="D5" s="23"/>
      <c r="E5" s="22" t="s">
        <v>348</v>
      </c>
      <c r="F5" s="23"/>
      <c r="G5" s="23"/>
      <c r="H5" s="23"/>
      <c r="I5" s="23"/>
      <c r="J5" s="23"/>
      <c r="K5" s="23"/>
      <c r="L5" s="23"/>
      <c r="M5" s="23"/>
      <c r="N5" s="23"/>
      <c r="O5" s="23"/>
      <c r="P5" s="23"/>
      <c r="Q5" s="23"/>
      <c r="R5" s="23"/>
      <c r="S5" s="23"/>
      <c r="T5" s="23"/>
      <c r="U5" s="23"/>
      <c r="V5" s="23"/>
      <c r="W5" s="81"/>
      <c r="X5" s="82"/>
    </row>
    <row r="6" ht="40.5" customHeight="true" spans="1:24">
      <c r="A6" s="26"/>
      <c r="B6" s="33" t="s">
        <v>55</v>
      </c>
      <c r="C6" s="7" t="s">
        <v>58</v>
      </c>
      <c r="D6" s="77" t="s">
        <v>329</v>
      </c>
      <c r="E6" s="48" t="s">
        <v>349</v>
      </c>
      <c r="F6" s="48" t="s">
        <v>350</v>
      </c>
      <c r="G6" s="48" t="s">
        <v>351</v>
      </c>
      <c r="H6" s="48" t="s">
        <v>352</v>
      </c>
      <c r="I6" s="48" t="s">
        <v>353</v>
      </c>
      <c r="J6" s="48" t="s">
        <v>354</v>
      </c>
      <c r="K6" s="48" t="s">
        <v>355</v>
      </c>
      <c r="L6" s="48" t="s">
        <v>356</v>
      </c>
      <c r="M6" s="48" t="s">
        <v>357</v>
      </c>
      <c r="N6" s="48" t="s">
        <v>358</v>
      </c>
      <c r="O6" s="48" t="s">
        <v>359</v>
      </c>
      <c r="P6" s="48" t="s">
        <v>360</v>
      </c>
      <c r="Q6" s="48" t="s">
        <v>361</v>
      </c>
      <c r="R6" s="48" t="s">
        <v>362</v>
      </c>
      <c r="S6" s="48" t="s">
        <v>363</v>
      </c>
      <c r="T6" s="48" t="s">
        <v>364</v>
      </c>
      <c r="U6" s="48" t="s">
        <v>365</v>
      </c>
      <c r="V6" s="48" t="s">
        <v>366</v>
      </c>
      <c r="W6" s="48" t="s">
        <v>367</v>
      </c>
      <c r="X6" s="83" t="s">
        <v>368</v>
      </c>
    </row>
    <row r="7" ht="19.5" customHeight="true" spans="1:24">
      <c r="A7" s="12">
        <v>1</v>
      </c>
      <c r="B7" s="12">
        <v>2</v>
      </c>
      <c r="C7" s="12">
        <v>3</v>
      </c>
      <c r="D7" s="78">
        <v>4</v>
      </c>
      <c r="E7" s="36">
        <v>5</v>
      </c>
      <c r="F7" s="12">
        <v>6</v>
      </c>
      <c r="G7" s="12">
        <v>7</v>
      </c>
      <c r="H7" s="78">
        <v>8</v>
      </c>
      <c r="I7" s="12">
        <v>9</v>
      </c>
      <c r="J7" s="12">
        <v>10</v>
      </c>
      <c r="K7" s="12">
        <v>11</v>
      </c>
      <c r="L7" s="78">
        <v>12</v>
      </c>
      <c r="M7" s="12">
        <v>13</v>
      </c>
      <c r="N7" s="12">
        <v>14</v>
      </c>
      <c r="O7" s="12">
        <v>15</v>
      </c>
      <c r="P7" s="78">
        <v>16</v>
      </c>
      <c r="Q7" s="12">
        <v>17</v>
      </c>
      <c r="R7" s="12">
        <v>18</v>
      </c>
      <c r="S7" s="12">
        <v>19</v>
      </c>
      <c r="T7" s="78">
        <v>20</v>
      </c>
      <c r="U7" s="78">
        <v>21</v>
      </c>
      <c r="V7" s="78">
        <v>22</v>
      </c>
      <c r="W7" s="36">
        <v>23</v>
      </c>
      <c r="X7" s="36">
        <v>24</v>
      </c>
    </row>
    <row r="8" ht="19.5" customHeight="true" spans="1:24">
      <c r="A8" s="28" t="s">
        <v>369</v>
      </c>
      <c r="B8" s="79"/>
      <c r="C8" s="79"/>
      <c r="D8" s="79"/>
      <c r="E8" s="79"/>
      <c r="F8" s="79"/>
      <c r="G8" s="79"/>
      <c r="H8" s="79"/>
      <c r="I8" s="79"/>
      <c r="J8" s="79"/>
      <c r="K8" s="79"/>
      <c r="L8" s="79"/>
      <c r="M8" s="79"/>
      <c r="N8" s="79"/>
      <c r="O8" s="79"/>
      <c r="P8" s="79"/>
      <c r="Q8" s="79"/>
      <c r="R8" s="79"/>
      <c r="S8" s="79"/>
      <c r="T8" s="79"/>
      <c r="U8" s="79"/>
      <c r="V8" s="79"/>
      <c r="W8" s="79"/>
      <c r="X8" s="79"/>
    </row>
    <row r="9" ht="19.5" customHeight="true" spans="1:24">
      <c r="A9" s="67"/>
      <c r="B9" s="79"/>
      <c r="C9" s="79"/>
      <c r="D9" s="79"/>
      <c r="E9" s="79"/>
      <c r="F9" s="79"/>
      <c r="G9" s="79"/>
      <c r="H9" s="79"/>
      <c r="I9" s="79"/>
      <c r="J9" s="79"/>
      <c r="K9" s="79"/>
      <c r="L9" s="79"/>
      <c r="M9" s="79"/>
      <c r="N9" s="79"/>
      <c r="O9" s="79"/>
      <c r="P9" s="79"/>
      <c r="Q9" s="79"/>
      <c r="R9" s="79"/>
      <c r="S9" s="79"/>
      <c r="T9" s="79"/>
      <c r="U9" s="79"/>
      <c r="V9" s="79"/>
      <c r="W9" s="79"/>
      <c r="X9" s="79"/>
    </row>
  </sheetData>
  <mergeCells count="5">
    <mergeCell ref="A3:X3"/>
    <mergeCell ref="A4:I4"/>
    <mergeCell ref="B5:D5"/>
    <mergeCell ref="E5:X5"/>
    <mergeCell ref="A5:A6"/>
  </mergeCells>
  <printOptions horizontalCentered="true"/>
  <pageMargins left="0.959722222222222" right="0.959722222222222" top="0.719444444444444" bottom="0.719444444444444" header="0" footer="0"/>
  <pageSetup paperSize="9" scale="23"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J8"/>
  <sheetViews>
    <sheetView showZeros="0" workbookViewId="0">
      <pane ySplit="1" topLeftCell="A2" activePane="bottomLeft" state="frozen"/>
      <selection/>
      <selection pane="bottomLeft" activeCell="A7" sqref="A7"/>
    </sheetView>
  </sheetViews>
  <sheetFormatPr defaultColWidth="9.14166666666667" defaultRowHeight="12" customHeight="true" outlineLevelRow="7"/>
  <cols>
    <col min="1" max="1" width="34.2833333333333" customWidth="true"/>
    <col min="2" max="2" width="29" customWidth="true"/>
    <col min="3" max="5" width="23.575" customWidth="true"/>
    <col min="6" max="6" width="11.2833333333333" customWidth="true"/>
    <col min="7" max="7" width="25.1416666666667" customWidth="true"/>
    <col min="8" max="8" width="15.575" customWidth="true"/>
    <col min="9" max="9" width="13.425" customWidth="true"/>
    <col min="10" max="10" width="18.85" customWidth="true"/>
  </cols>
  <sheetData>
    <row r="1" customHeight="true" spans="1:10">
      <c r="A1" s="1"/>
      <c r="B1" s="1"/>
      <c r="C1" s="1"/>
      <c r="D1" s="1"/>
      <c r="E1" s="1"/>
      <c r="F1" s="1"/>
      <c r="G1" s="1"/>
      <c r="H1" s="1"/>
      <c r="I1" s="1"/>
      <c r="J1" s="1"/>
    </row>
    <row r="2" ht="16.5" customHeight="true" spans="10:10">
      <c r="J2" s="19" t="s">
        <v>370</v>
      </c>
    </row>
    <row r="3" ht="41.25" customHeight="true" spans="1:10">
      <c r="A3" s="65" t="str">
        <f>"2025"&amp;"年市对下转移支付绩效目标表"</f>
        <v>2025年市对下转移支付绩效目标表</v>
      </c>
      <c r="B3" s="3"/>
      <c r="C3" s="3"/>
      <c r="D3" s="3"/>
      <c r="E3" s="3"/>
      <c r="F3" s="68"/>
      <c r="G3" s="3"/>
      <c r="H3" s="68"/>
      <c r="I3" s="68"/>
      <c r="J3" s="3"/>
    </row>
    <row r="4" ht="17.25" customHeight="true" spans="1:1">
      <c r="A4" s="4" t="str">
        <f>"单位名称："&amp;"昆明市测绘管理中心"</f>
        <v>单位名称：昆明市测绘管理中心</v>
      </c>
    </row>
    <row r="5" ht="44.25" customHeight="true" spans="1:10">
      <c r="A5" s="66" t="s">
        <v>347</v>
      </c>
      <c r="B5" s="66" t="s">
        <v>250</v>
      </c>
      <c r="C5" s="66" t="s">
        <v>251</v>
      </c>
      <c r="D5" s="66" t="s">
        <v>252</v>
      </c>
      <c r="E5" s="66" t="s">
        <v>253</v>
      </c>
      <c r="F5" s="69" t="s">
        <v>254</v>
      </c>
      <c r="G5" s="66" t="s">
        <v>255</v>
      </c>
      <c r="H5" s="69" t="s">
        <v>256</v>
      </c>
      <c r="I5" s="69" t="s">
        <v>257</v>
      </c>
      <c r="J5" s="66" t="s">
        <v>258</v>
      </c>
    </row>
    <row r="6" ht="14.25" customHeight="true" spans="1:10">
      <c r="A6" s="66">
        <v>1</v>
      </c>
      <c r="B6" s="66">
        <v>2</v>
      </c>
      <c r="C6" s="66">
        <v>3</v>
      </c>
      <c r="D6" s="66">
        <v>4</v>
      </c>
      <c r="E6" s="66">
        <v>5</v>
      </c>
      <c r="F6" s="69">
        <v>6</v>
      </c>
      <c r="G6" s="66">
        <v>7</v>
      </c>
      <c r="H6" s="69">
        <v>8</v>
      </c>
      <c r="I6" s="69">
        <v>9</v>
      </c>
      <c r="J6" s="66">
        <v>10</v>
      </c>
    </row>
    <row r="7" ht="42" customHeight="true" spans="1:10">
      <c r="A7" s="28" t="s">
        <v>369</v>
      </c>
      <c r="B7" s="67"/>
      <c r="C7" s="67"/>
      <c r="D7" s="67"/>
      <c r="E7" s="70"/>
      <c r="F7" s="71"/>
      <c r="G7" s="70"/>
      <c r="H7" s="71"/>
      <c r="I7" s="71"/>
      <c r="J7" s="70"/>
    </row>
    <row r="8" ht="42" customHeight="true" spans="1:10">
      <c r="A8" s="28"/>
      <c r="B8" s="13"/>
      <c r="C8" s="13"/>
      <c r="D8" s="13"/>
      <c r="E8" s="28"/>
      <c r="F8" s="13"/>
      <c r="G8" s="28"/>
      <c r="H8" s="13"/>
      <c r="I8" s="13"/>
      <c r="J8" s="28"/>
    </row>
  </sheetData>
  <mergeCells count="2">
    <mergeCell ref="A3:J3"/>
    <mergeCell ref="A4:H4"/>
  </mergeCells>
  <printOptions horizontalCentered="true"/>
  <pageMargins left="0.959722222222222" right="0.959722222222222" top="0.719444444444444" bottom="0.719444444444444" header="0" footer="0"/>
  <pageSetup paperSize="9" scale="5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I9"/>
  <sheetViews>
    <sheetView showZeros="0" workbookViewId="0">
      <pane ySplit="1" topLeftCell="A2" activePane="bottomLeft" state="frozen"/>
      <selection/>
      <selection pane="bottomLeft" activeCell="A8" sqref="A8"/>
    </sheetView>
  </sheetViews>
  <sheetFormatPr defaultColWidth="10.425" defaultRowHeight="14.25" customHeight="true"/>
  <cols>
    <col min="1" max="1" width="29.25" customWidth="true"/>
    <col min="2" max="2" width="14.125" customWidth="true"/>
    <col min="3" max="3" width="16.125" customWidth="true"/>
    <col min="4" max="4" width="20.875" customWidth="true"/>
    <col min="5" max="5" width="16" customWidth="true"/>
    <col min="6" max="6" width="13.125" customWidth="true"/>
    <col min="7" max="7" width="10.475" customWidth="true"/>
    <col min="8" max="8" width="12.2583333333333" customWidth="true"/>
    <col min="9" max="9" width="12.7416666666667" customWidth="true"/>
  </cols>
  <sheetData>
    <row r="1" customHeight="true" spans="1:9">
      <c r="A1" s="1"/>
      <c r="B1" s="1"/>
      <c r="C1" s="1"/>
      <c r="D1" s="1"/>
      <c r="E1" s="1"/>
      <c r="F1" s="1"/>
      <c r="G1" s="1"/>
      <c r="H1" s="1"/>
      <c r="I1" s="1"/>
    </row>
    <row r="2" customHeight="true" spans="1:9">
      <c r="A2" s="38" t="s">
        <v>371</v>
      </c>
      <c r="B2" s="39"/>
      <c r="C2" s="39"/>
      <c r="D2" s="40"/>
      <c r="E2" s="40"/>
      <c r="F2" s="40"/>
      <c r="G2" s="39"/>
      <c r="H2" s="39"/>
      <c r="I2" s="40"/>
    </row>
    <row r="3" ht="41.25" customHeight="true" spans="1:9">
      <c r="A3" s="41" t="str">
        <f>"2025"&amp;"年新增资产配置预算表"</f>
        <v>2025年新增资产配置预算表</v>
      </c>
      <c r="B3" s="42"/>
      <c r="C3" s="42"/>
      <c r="D3" s="43"/>
      <c r="E3" s="43"/>
      <c r="F3" s="43"/>
      <c r="G3" s="42"/>
      <c r="H3" s="42"/>
      <c r="I3" s="43"/>
    </row>
    <row r="4" customHeight="true" spans="1:9">
      <c r="A4" s="44" t="str">
        <f>"单位名称："&amp;"昆明市测绘管理中心"</f>
        <v>单位名称：昆明市测绘管理中心</v>
      </c>
      <c r="B4" s="45"/>
      <c r="C4" s="45"/>
      <c r="D4" s="46"/>
      <c r="F4" s="43"/>
      <c r="G4" s="42"/>
      <c r="H4" s="42"/>
      <c r="I4" s="64" t="s">
        <v>1</v>
      </c>
    </row>
    <row r="5" ht="28.5" customHeight="true" spans="1:9">
      <c r="A5" s="47" t="s">
        <v>175</v>
      </c>
      <c r="B5" s="48" t="s">
        <v>176</v>
      </c>
      <c r="C5" s="49" t="s">
        <v>372</v>
      </c>
      <c r="D5" s="47" t="s">
        <v>373</v>
      </c>
      <c r="E5" s="47" t="s">
        <v>374</v>
      </c>
      <c r="F5" s="47" t="s">
        <v>375</v>
      </c>
      <c r="G5" s="48" t="s">
        <v>376</v>
      </c>
      <c r="H5" s="36"/>
      <c r="I5" s="47"/>
    </row>
    <row r="6" ht="21" customHeight="true" spans="1:9">
      <c r="A6" s="49"/>
      <c r="B6" s="50"/>
      <c r="C6" s="50"/>
      <c r="D6" s="51"/>
      <c r="E6" s="50"/>
      <c r="F6" s="50"/>
      <c r="G6" s="48" t="s">
        <v>327</v>
      </c>
      <c r="H6" s="48" t="s">
        <v>377</v>
      </c>
      <c r="I6" s="48" t="s">
        <v>378</v>
      </c>
    </row>
    <row r="7" ht="17.25" customHeight="true" spans="1:9">
      <c r="A7" s="52" t="s">
        <v>82</v>
      </c>
      <c r="B7" s="53"/>
      <c r="C7" s="54" t="s">
        <v>83</v>
      </c>
      <c r="D7" s="52" t="s">
        <v>84</v>
      </c>
      <c r="E7" s="59" t="s">
        <v>85</v>
      </c>
      <c r="F7" s="52" t="s">
        <v>86</v>
      </c>
      <c r="G7" s="54" t="s">
        <v>87</v>
      </c>
      <c r="H7" s="60" t="s">
        <v>88</v>
      </c>
      <c r="I7" s="59" t="s">
        <v>89</v>
      </c>
    </row>
    <row r="8" ht="19.5" customHeight="true" spans="1:9">
      <c r="A8" s="55" t="s">
        <v>379</v>
      </c>
      <c r="B8" s="29"/>
      <c r="C8" s="29"/>
      <c r="D8" s="28"/>
      <c r="E8" s="13"/>
      <c r="F8" s="60"/>
      <c r="G8" s="61"/>
      <c r="H8" s="62"/>
      <c r="I8" s="62"/>
    </row>
    <row r="9" ht="19.5" customHeight="true" spans="1:9">
      <c r="A9" s="56" t="s">
        <v>55</v>
      </c>
      <c r="B9" s="57"/>
      <c r="C9" s="57"/>
      <c r="D9" s="58"/>
      <c r="E9" s="63"/>
      <c r="F9" s="63"/>
      <c r="G9" s="61"/>
      <c r="H9" s="62"/>
      <c r="I9" s="62"/>
    </row>
  </sheetData>
  <mergeCells count="11">
    <mergeCell ref="A2:I2"/>
    <mergeCell ref="A3:I3"/>
    <mergeCell ref="A4:C4"/>
    <mergeCell ref="G5:I5"/>
    <mergeCell ref="A9:F9"/>
    <mergeCell ref="A5:A6"/>
    <mergeCell ref="B5:B6"/>
    <mergeCell ref="C5:C6"/>
    <mergeCell ref="D5:D6"/>
    <mergeCell ref="E5:E6"/>
    <mergeCell ref="F5:F6"/>
  </mergeCells>
  <pageMargins left="0.590277777777778" right="0.236111111111111" top="0.719444444444444" bottom="0.719444444444444" header="0.279861111111111" footer="0.279861111111111"/>
  <pageSetup paperSize="9" fitToWidth="0"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K11"/>
  <sheetViews>
    <sheetView showZeros="0" workbookViewId="0">
      <pane ySplit="1" topLeftCell="A2" activePane="bottomLeft" state="frozen"/>
      <selection/>
      <selection pane="bottomLeft" activeCell="B21" sqref="B21"/>
    </sheetView>
  </sheetViews>
  <sheetFormatPr defaultColWidth="9.14166666666667" defaultRowHeight="14.25" customHeight="true"/>
  <cols>
    <col min="1" max="1" width="25.25" customWidth="true"/>
    <col min="2" max="2" width="33.85" customWidth="true"/>
    <col min="3" max="3" width="23.85" customWidth="true"/>
    <col min="4" max="4" width="11.1416666666667" customWidth="true"/>
    <col min="5" max="5" width="17.7083333333333" customWidth="true"/>
    <col min="6" max="6" width="9.85" customWidth="true"/>
    <col min="7" max="7" width="17.7083333333333" customWidth="true"/>
    <col min="8" max="11" width="23.1416666666667" customWidth="true"/>
  </cols>
  <sheetData>
    <row r="1" customHeight="true" spans="1:11">
      <c r="A1" s="1"/>
      <c r="B1" s="1"/>
      <c r="C1" s="1"/>
      <c r="D1" s="1"/>
      <c r="E1" s="1"/>
      <c r="F1" s="1"/>
      <c r="G1" s="1"/>
      <c r="H1" s="1"/>
      <c r="I1" s="1"/>
      <c r="J1" s="1"/>
      <c r="K1" s="1"/>
    </row>
    <row r="2" customHeight="true" spans="4:11">
      <c r="D2" s="2"/>
      <c r="E2" s="2"/>
      <c r="F2" s="2"/>
      <c r="G2" s="2"/>
      <c r="K2" s="19" t="s">
        <v>380</v>
      </c>
    </row>
    <row r="3" ht="41.25" customHeight="true" spans="1:11">
      <c r="A3" s="3" t="str">
        <f>"2025"&amp;"年上级转移支付补助项目支出预算表"</f>
        <v>2025年上级转移支付补助项目支出预算表</v>
      </c>
      <c r="B3" s="3"/>
      <c r="C3" s="3"/>
      <c r="D3" s="3"/>
      <c r="E3" s="3"/>
      <c r="F3" s="3"/>
      <c r="G3" s="3"/>
      <c r="H3" s="3"/>
      <c r="I3" s="3"/>
      <c r="J3" s="3"/>
      <c r="K3" s="3"/>
    </row>
    <row r="4" ht="13.5" customHeight="true" spans="1:11">
      <c r="A4" s="4" t="str">
        <f>"单位名称："&amp;"昆明市测绘管理中心"</f>
        <v>单位名称：昆明市测绘管理中心</v>
      </c>
      <c r="B4" s="5"/>
      <c r="C4" s="5"/>
      <c r="D4" s="5"/>
      <c r="E4" s="5"/>
      <c r="F4" s="5"/>
      <c r="G4" s="5"/>
      <c r="H4" s="20"/>
      <c r="I4" s="20"/>
      <c r="J4" s="20"/>
      <c r="K4" s="21" t="s">
        <v>1</v>
      </c>
    </row>
    <row r="5" ht="21.75" customHeight="true" spans="1:11">
      <c r="A5" s="6" t="s">
        <v>234</v>
      </c>
      <c r="B5" s="6" t="s">
        <v>178</v>
      </c>
      <c r="C5" s="6" t="s">
        <v>235</v>
      </c>
      <c r="D5" s="7" t="s">
        <v>179</v>
      </c>
      <c r="E5" s="7" t="s">
        <v>180</v>
      </c>
      <c r="F5" s="7" t="s">
        <v>236</v>
      </c>
      <c r="G5" s="7" t="s">
        <v>237</v>
      </c>
      <c r="H5" s="32" t="s">
        <v>55</v>
      </c>
      <c r="I5" s="22" t="s">
        <v>381</v>
      </c>
      <c r="J5" s="23"/>
      <c r="K5" s="24"/>
    </row>
    <row r="6" ht="21.75" customHeight="true" spans="1:11">
      <c r="A6" s="8"/>
      <c r="B6" s="8"/>
      <c r="C6" s="8"/>
      <c r="D6" s="9"/>
      <c r="E6" s="9"/>
      <c r="F6" s="9"/>
      <c r="G6" s="9"/>
      <c r="H6" s="33"/>
      <c r="I6" s="7" t="s">
        <v>58</v>
      </c>
      <c r="J6" s="7" t="s">
        <v>59</v>
      </c>
      <c r="K6" s="7" t="s">
        <v>60</v>
      </c>
    </row>
    <row r="7" ht="40.5" customHeight="true" spans="1:11">
      <c r="A7" s="10"/>
      <c r="B7" s="10"/>
      <c r="C7" s="10"/>
      <c r="D7" s="11"/>
      <c r="E7" s="11"/>
      <c r="F7" s="11"/>
      <c r="G7" s="11"/>
      <c r="H7" s="26"/>
      <c r="I7" s="11" t="s">
        <v>57</v>
      </c>
      <c r="J7" s="11"/>
      <c r="K7" s="11"/>
    </row>
    <row r="8" ht="15" customHeight="true" spans="1:11">
      <c r="A8" s="12">
        <v>1</v>
      </c>
      <c r="B8" s="12">
        <v>2</v>
      </c>
      <c r="C8" s="12">
        <v>3</v>
      </c>
      <c r="D8" s="12">
        <v>4</v>
      </c>
      <c r="E8" s="12">
        <v>5</v>
      </c>
      <c r="F8" s="12">
        <v>6</v>
      </c>
      <c r="G8" s="12">
        <v>7</v>
      </c>
      <c r="H8" s="12">
        <v>8</v>
      </c>
      <c r="I8" s="12">
        <v>9</v>
      </c>
      <c r="J8" s="36">
        <v>10</v>
      </c>
      <c r="K8" s="36">
        <v>11</v>
      </c>
    </row>
    <row r="9" ht="18.75" customHeight="true" spans="1:11">
      <c r="A9" s="28" t="s">
        <v>382</v>
      </c>
      <c r="B9" s="13"/>
      <c r="C9" s="28"/>
      <c r="D9" s="28"/>
      <c r="E9" s="28"/>
      <c r="F9" s="28"/>
      <c r="G9" s="28"/>
      <c r="H9" s="34"/>
      <c r="I9" s="37"/>
      <c r="J9" s="37"/>
      <c r="K9" s="34"/>
    </row>
    <row r="10" ht="18.75" customHeight="true" spans="1:11">
      <c r="A10" s="29"/>
      <c r="B10" s="13"/>
      <c r="C10" s="13"/>
      <c r="D10" s="13"/>
      <c r="E10" s="13"/>
      <c r="F10" s="13"/>
      <c r="G10" s="13"/>
      <c r="H10" s="27"/>
      <c r="I10" s="27"/>
      <c r="J10" s="27"/>
      <c r="K10" s="34"/>
    </row>
    <row r="11" ht="18.75" customHeight="true" spans="1:11">
      <c r="A11" s="30" t="s">
        <v>165</v>
      </c>
      <c r="B11" s="31"/>
      <c r="C11" s="31"/>
      <c r="D11" s="31"/>
      <c r="E11" s="31"/>
      <c r="F11" s="31"/>
      <c r="G11" s="35"/>
      <c r="H11" s="27"/>
      <c r="I11" s="27"/>
      <c r="J11" s="27"/>
      <c r="K11" s="34"/>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true"/>
  <pageMargins left="0.369444444444444" right="0.369444444444444" top="0.559722222222222" bottom="0.559722222222222" header="0.479861111111111" footer="0.479861111111111"/>
  <pageSetup paperSize="9" scale="58"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G13"/>
  <sheetViews>
    <sheetView showZeros="0" tabSelected="1" workbookViewId="0">
      <pane ySplit="1" topLeftCell="A2" activePane="bottomLeft" state="frozen"/>
      <selection/>
      <selection pane="bottomLeft" activeCell="A1" sqref="A1"/>
    </sheetView>
  </sheetViews>
  <sheetFormatPr defaultColWidth="9.14166666666667" defaultRowHeight="14.25" customHeight="true" outlineLevelCol="6"/>
  <cols>
    <col min="1" max="1" width="35.2833333333333" customWidth="true"/>
    <col min="2" max="4" width="28" customWidth="true"/>
    <col min="5" max="7" width="23.85" customWidth="true"/>
  </cols>
  <sheetData>
    <row r="1" customHeight="true" spans="1:7">
      <c r="A1" s="1"/>
      <c r="B1" s="1"/>
      <c r="C1" s="1"/>
      <c r="D1" s="1"/>
      <c r="E1" s="1"/>
      <c r="F1" s="1"/>
      <c r="G1" s="1"/>
    </row>
    <row r="2" ht="13.5" customHeight="true" spans="4:7">
      <c r="D2" s="2"/>
      <c r="G2" s="19" t="s">
        <v>383</v>
      </c>
    </row>
    <row r="3" ht="41.25" customHeight="true" spans="1:7">
      <c r="A3" s="3" t="str">
        <f>"2025"&amp;"年部门项目中期规划预算表"</f>
        <v>2025年部门项目中期规划预算表</v>
      </c>
      <c r="B3" s="3"/>
      <c r="C3" s="3"/>
      <c r="D3" s="3"/>
      <c r="E3" s="3"/>
      <c r="F3" s="3"/>
      <c r="G3" s="3"/>
    </row>
    <row r="4" ht="13.5" customHeight="true" spans="1:7">
      <c r="A4" s="4" t="str">
        <f>"单位名称："&amp;"昆明市测绘管理中心"</f>
        <v>单位名称：昆明市测绘管理中心</v>
      </c>
      <c r="B4" s="5"/>
      <c r="C4" s="5"/>
      <c r="D4" s="5"/>
      <c r="E4" s="20"/>
      <c r="F4" s="20"/>
      <c r="G4" s="21" t="s">
        <v>1</v>
      </c>
    </row>
    <row r="5" ht="21.75" customHeight="true" spans="1:7">
      <c r="A5" s="6" t="s">
        <v>235</v>
      </c>
      <c r="B5" s="6" t="s">
        <v>234</v>
      </c>
      <c r="C5" s="6" t="s">
        <v>178</v>
      </c>
      <c r="D5" s="7" t="s">
        <v>384</v>
      </c>
      <c r="E5" s="22" t="s">
        <v>58</v>
      </c>
      <c r="F5" s="23"/>
      <c r="G5" s="24"/>
    </row>
    <row r="6" ht="21.75" customHeight="true" spans="1:7">
      <c r="A6" s="8"/>
      <c r="B6" s="8"/>
      <c r="C6" s="8"/>
      <c r="D6" s="9"/>
      <c r="E6" s="25" t="str">
        <f>"2025"&amp;"年"</f>
        <v>2025年</v>
      </c>
      <c r="F6" s="7" t="str">
        <f>("2025"+1)&amp;"年"</f>
        <v>2026年</v>
      </c>
      <c r="G6" s="7" t="str">
        <f>("2025"+2)&amp;"年"</f>
        <v>2027年</v>
      </c>
    </row>
    <row r="7" ht="40.5" customHeight="true" spans="1:7">
      <c r="A7" s="10"/>
      <c r="B7" s="10"/>
      <c r="C7" s="10"/>
      <c r="D7" s="11"/>
      <c r="E7" s="26"/>
      <c r="F7" s="11" t="s">
        <v>57</v>
      </c>
      <c r="G7" s="11"/>
    </row>
    <row r="8" ht="15" customHeight="true" spans="1:7">
      <c r="A8" s="12">
        <v>1</v>
      </c>
      <c r="B8" s="12">
        <v>2</v>
      </c>
      <c r="C8" s="12">
        <v>3</v>
      </c>
      <c r="D8" s="12">
        <v>4</v>
      </c>
      <c r="E8" s="12">
        <v>5</v>
      </c>
      <c r="F8" s="12">
        <v>6</v>
      </c>
      <c r="G8" s="12">
        <v>7</v>
      </c>
    </row>
    <row r="9" ht="17.25" customHeight="true" spans="1:7">
      <c r="A9" s="13" t="s">
        <v>70</v>
      </c>
      <c r="B9" s="14"/>
      <c r="C9" s="14"/>
      <c r="D9" s="13"/>
      <c r="E9" s="27">
        <v>400000</v>
      </c>
      <c r="F9" s="27">
        <v>4200000</v>
      </c>
      <c r="G9" s="27"/>
    </row>
    <row r="10" ht="18.75" customHeight="true" spans="1:7">
      <c r="A10" s="13"/>
      <c r="B10" s="13" t="s">
        <v>385</v>
      </c>
      <c r="C10" s="13" t="s">
        <v>242</v>
      </c>
      <c r="D10" s="13" t="s">
        <v>386</v>
      </c>
      <c r="E10" s="27">
        <v>150000</v>
      </c>
      <c r="F10" s="27">
        <v>3000000</v>
      </c>
      <c r="G10" s="27"/>
    </row>
    <row r="11" ht="18.75" customHeight="true" spans="1:7">
      <c r="A11" s="15"/>
      <c r="B11" s="13" t="s">
        <v>385</v>
      </c>
      <c r="C11" s="13" t="s">
        <v>246</v>
      </c>
      <c r="D11" s="13" t="s">
        <v>386</v>
      </c>
      <c r="E11" s="27">
        <v>50000</v>
      </c>
      <c r="F11" s="27"/>
      <c r="G11" s="27"/>
    </row>
    <row r="12" ht="18.75" customHeight="true" spans="1:7">
      <c r="A12" s="15"/>
      <c r="B12" s="13" t="s">
        <v>385</v>
      </c>
      <c r="C12" s="13" t="s">
        <v>248</v>
      </c>
      <c r="D12" s="13" t="s">
        <v>386</v>
      </c>
      <c r="E12" s="27">
        <v>200000</v>
      </c>
      <c r="F12" s="27">
        <v>1200000</v>
      </c>
      <c r="G12" s="27"/>
    </row>
    <row r="13" ht="18.75" customHeight="true" spans="1:7">
      <c r="A13" s="16" t="s">
        <v>55</v>
      </c>
      <c r="B13" s="17" t="s">
        <v>387</v>
      </c>
      <c r="C13" s="17"/>
      <c r="D13" s="18"/>
      <c r="E13" s="27">
        <v>400000</v>
      </c>
      <c r="F13" s="27">
        <v>4200000</v>
      </c>
      <c r="G13" s="27"/>
    </row>
  </sheetData>
  <mergeCells count="11">
    <mergeCell ref="A3:G3"/>
    <mergeCell ref="A4:D4"/>
    <mergeCell ref="E5:G5"/>
    <mergeCell ref="A13:D13"/>
    <mergeCell ref="A5:A7"/>
    <mergeCell ref="B5:B7"/>
    <mergeCell ref="C5:C7"/>
    <mergeCell ref="D5:D7"/>
    <mergeCell ref="E6:E7"/>
    <mergeCell ref="F6:F7"/>
    <mergeCell ref="G6:G7"/>
  </mergeCells>
  <printOptions horizontalCentered="true"/>
  <pageMargins left="0.369444444444444" right="0.369444444444444" top="0.559722222222222" bottom="0.559722222222222" header="0.479861111111111" footer="0.479861111111111"/>
  <pageSetup paperSize="9" scale="6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S10"/>
  <sheetViews>
    <sheetView showGridLines="0" showZeros="0" workbookViewId="0">
      <pane ySplit="1" topLeftCell="A2" activePane="bottomLeft" state="frozen"/>
      <selection/>
      <selection pane="bottomLeft" activeCell="A1" sqref="A1"/>
    </sheetView>
  </sheetViews>
  <sheetFormatPr defaultColWidth="8.575" defaultRowHeight="12.75" customHeight="true"/>
  <cols>
    <col min="1" max="1" width="15.8916666666667" customWidth="true"/>
    <col min="2" max="2" width="35" customWidth="true"/>
    <col min="3" max="19" width="22" customWidth="true"/>
  </cols>
  <sheetData>
    <row r="1" customHeight="true" spans="1:19">
      <c r="A1" s="1"/>
      <c r="B1" s="1"/>
      <c r="C1" s="1"/>
      <c r="D1" s="1"/>
      <c r="E1" s="1"/>
      <c r="F1" s="1"/>
      <c r="G1" s="1"/>
      <c r="H1" s="1"/>
      <c r="I1" s="1"/>
      <c r="J1" s="1"/>
      <c r="K1" s="1"/>
      <c r="L1" s="1"/>
      <c r="M1" s="1"/>
      <c r="N1" s="1"/>
      <c r="O1" s="1"/>
      <c r="P1" s="1"/>
      <c r="Q1" s="1"/>
      <c r="R1" s="1"/>
      <c r="S1" s="1"/>
    </row>
    <row r="2" ht="17.25" customHeight="true" spans="1:1">
      <c r="A2" s="64" t="s">
        <v>52</v>
      </c>
    </row>
    <row r="3" ht="41.25" customHeight="true" spans="1:1">
      <c r="A3" s="41" t="str">
        <f>"2025"&amp;"年部门收入预算表"</f>
        <v>2025年部门收入预算表</v>
      </c>
    </row>
    <row r="4" ht="17.25" customHeight="true" spans="1:19">
      <c r="A4" s="44" t="str">
        <f>"单位名称："&amp;"昆明市测绘管理中心"</f>
        <v>单位名称：昆明市测绘管理中心</v>
      </c>
      <c r="S4" s="46" t="s">
        <v>1</v>
      </c>
    </row>
    <row r="5" ht="21.75" customHeight="true" spans="1:19">
      <c r="A5" s="182" t="s">
        <v>53</v>
      </c>
      <c r="B5" s="183" t="s">
        <v>54</v>
      </c>
      <c r="C5" s="183" t="s">
        <v>55</v>
      </c>
      <c r="D5" s="184" t="s">
        <v>56</v>
      </c>
      <c r="E5" s="184"/>
      <c r="F5" s="184"/>
      <c r="G5" s="184"/>
      <c r="H5" s="184"/>
      <c r="I5" s="131"/>
      <c r="J5" s="184"/>
      <c r="K5" s="184"/>
      <c r="L5" s="184"/>
      <c r="M5" s="184"/>
      <c r="N5" s="193"/>
      <c r="O5" s="184" t="s">
        <v>45</v>
      </c>
      <c r="P5" s="184"/>
      <c r="Q5" s="184"/>
      <c r="R5" s="184"/>
      <c r="S5" s="193"/>
    </row>
    <row r="6" ht="27" customHeight="true" spans="1:19">
      <c r="A6" s="185"/>
      <c r="B6" s="186"/>
      <c r="C6" s="186"/>
      <c r="D6" s="186" t="s">
        <v>57</v>
      </c>
      <c r="E6" s="186" t="s">
        <v>58</v>
      </c>
      <c r="F6" s="186" t="s">
        <v>59</v>
      </c>
      <c r="G6" s="186" t="s">
        <v>60</v>
      </c>
      <c r="H6" s="186" t="s">
        <v>61</v>
      </c>
      <c r="I6" s="190" t="s">
        <v>62</v>
      </c>
      <c r="J6" s="191"/>
      <c r="K6" s="191"/>
      <c r="L6" s="191"/>
      <c r="M6" s="191"/>
      <c r="N6" s="192"/>
      <c r="O6" s="186" t="s">
        <v>57</v>
      </c>
      <c r="P6" s="186" t="s">
        <v>58</v>
      </c>
      <c r="Q6" s="186" t="s">
        <v>59</v>
      </c>
      <c r="R6" s="186" t="s">
        <v>60</v>
      </c>
      <c r="S6" s="186" t="s">
        <v>63</v>
      </c>
    </row>
    <row r="7" ht="30" customHeight="true" spans="1:19">
      <c r="A7" s="187"/>
      <c r="B7" s="100"/>
      <c r="C7" s="115"/>
      <c r="D7" s="115"/>
      <c r="E7" s="115"/>
      <c r="F7" s="115"/>
      <c r="G7" s="115"/>
      <c r="H7" s="115"/>
      <c r="I7" s="71" t="s">
        <v>57</v>
      </c>
      <c r="J7" s="192" t="s">
        <v>64</v>
      </c>
      <c r="K7" s="192" t="s">
        <v>65</v>
      </c>
      <c r="L7" s="192" t="s">
        <v>66</v>
      </c>
      <c r="M7" s="192" t="s">
        <v>67</v>
      </c>
      <c r="N7" s="192" t="s">
        <v>68</v>
      </c>
      <c r="O7" s="194"/>
      <c r="P7" s="194"/>
      <c r="Q7" s="194"/>
      <c r="R7" s="194"/>
      <c r="S7" s="115"/>
    </row>
    <row r="8" ht="15" customHeight="true" spans="1:19">
      <c r="A8" s="188">
        <v>1</v>
      </c>
      <c r="B8" s="188">
        <v>2</v>
      </c>
      <c r="C8" s="188">
        <v>3</v>
      </c>
      <c r="D8" s="188">
        <v>4</v>
      </c>
      <c r="E8" s="188">
        <v>5</v>
      </c>
      <c r="F8" s="188">
        <v>6</v>
      </c>
      <c r="G8" s="188">
        <v>7</v>
      </c>
      <c r="H8" s="188">
        <v>8</v>
      </c>
      <c r="I8" s="71">
        <v>9</v>
      </c>
      <c r="J8" s="188">
        <v>10</v>
      </c>
      <c r="K8" s="188">
        <v>11</v>
      </c>
      <c r="L8" s="188">
        <v>12</v>
      </c>
      <c r="M8" s="188">
        <v>13</v>
      </c>
      <c r="N8" s="188">
        <v>14</v>
      </c>
      <c r="O8" s="188">
        <v>15</v>
      </c>
      <c r="P8" s="188">
        <v>16</v>
      </c>
      <c r="Q8" s="188">
        <v>17</v>
      </c>
      <c r="R8" s="188">
        <v>18</v>
      </c>
      <c r="S8" s="188">
        <v>19</v>
      </c>
    </row>
    <row r="9" ht="18" customHeight="true" spans="1:19">
      <c r="A9" s="13" t="s">
        <v>69</v>
      </c>
      <c r="B9" s="13" t="s">
        <v>70</v>
      </c>
      <c r="C9" s="79">
        <v>4114052.76</v>
      </c>
      <c r="D9" s="79">
        <v>4114052.76</v>
      </c>
      <c r="E9" s="79">
        <v>4114052.76</v>
      </c>
      <c r="F9" s="79"/>
      <c r="G9" s="79"/>
      <c r="H9" s="79"/>
      <c r="I9" s="79"/>
      <c r="J9" s="79"/>
      <c r="K9" s="79"/>
      <c r="L9" s="79"/>
      <c r="M9" s="79"/>
      <c r="N9" s="79"/>
      <c r="O9" s="79"/>
      <c r="P9" s="79"/>
      <c r="Q9" s="79"/>
      <c r="R9" s="79"/>
      <c r="S9" s="79"/>
    </row>
    <row r="10" ht="18" customHeight="true" spans="1:19">
      <c r="A10" s="49" t="s">
        <v>55</v>
      </c>
      <c r="B10" s="189"/>
      <c r="C10" s="79">
        <v>4114052.76</v>
      </c>
      <c r="D10" s="79">
        <v>4114052.76</v>
      </c>
      <c r="E10" s="79">
        <v>4114052.76</v>
      </c>
      <c r="F10" s="79"/>
      <c r="G10" s="79"/>
      <c r="H10" s="79"/>
      <c r="I10" s="79"/>
      <c r="J10" s="79"/>
      <c r="K10" s="79"/>
      <c r="L10" s="79"/>
      <c r="M10" s="79"/>
      <c r="N10" s="79"/>
      <c r="O10" s="79"/>
      <c r="P10" s="79"/>
      <c r="Q10" s="79"/>
      <c r="R10" s="79"/>
      <c r="S10" s="79"/>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true"/>
  <pageMargins left="0.0784722222222222" right="0.156944444444444" top="0.719444444444444" bottom="0.719444444444444" header="0" footer="0"/>
  <pageSetup paperSize="9" scale="33"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O23"/>
  <sheetViews>
    <sheetView showGridLines="0" showZeros="0" workbookViewId="0">
      <pane ySplit="1" topLeftCell="A2" activePane="bottomLeft" state="frozen"/>
      <selection/>
      <selection pane="bottomLeft" activeCell="A1" sqref="A1"/>
    </sheetView>
  </sheetViews>
  <sheetFormatPr defaultColWidth="8.575" defaultRowHeight="12.75" customHeight="true"/>
  <cols>
    <col min="1" max="1" width="14.2833333333333" customWidth="true"/>
    <col min="2" max="2" width="37.575" customWidth="true"/>
    <col min="3" max="8" width="24.575" customWidth="true"/>
    <col min="9" max="9" width="26.7083333333333" customWidth="true"/>
    <col min="10" max="11" width="24.425" customWidth="true"/>
    <col min="12" max="15" width="24.575" customWidth="true"/>
  </cols>
  <sheetData>
    <row r="1" customHeight="true" spans="1:15">
      <c r="A1" s="1"/>
      <c r="B1" s="1"/>
      <c r="C1" s="1"/>
      <c r="D1" s="1"/>
      <c r="E1" s="1"/>
      <c r="F1" s="1"/>
      <c r="G1" s="1"/>
      <c r="H1" s="1"/>
      <c r="I1" s="1"/>
      <c r="J1" s="1"/>
      <c r="K1" s="1"/>
      <c r="L1" s="1"/>
      <c r="M1" s="1"/>
      <c r="N1" s="1"/>
      <c r="O1" s="1"/>
    </row>
    <row r="2" ht="17.25" customHeight="true" spans="1:1">
      <c r="A2" s="46" t="s">
        <v>71</v>
      </c>
    </row>
    <row r="3" ht="41.25" customHeight="true" spans="1:1">
      <c r="A3" s="41" t="str">
        <f>"2025"&amp;"年部门支出预算表"</f>
        <v>2025年部门支出预算表</v>
      </c>
    </row>
    <row r="4" ht="17.25" customHeight="true" spans="1:15">
      <c r="A4" s="44" t="str">
        <f>"单位名称："&amp;"昆明市测绘管理中心"</f>
        <v>单位名称：昆明市测绘管理中心</v>
      </c>
      <c r="O4" s="46" t="s">
        <v>1</v>
      </c>
    </row>
    <row r="5" ht="27" customHeight="true" spans="1:15">
      <c r="A5" s="168" t="s">
        <v>72</v>
      </c>
      <c r="B5" s="168" t="s">
        <v>73</v>
      </c>
      <c r="C5" s="168" t="s">
        <v>55</v>
      </c>
      <c r="D5" s="169" t="s">
        <v>58</v>
      </c>
      <c r="E5" s="176"/>
      <c r="F5" s="177"/>
      <c r="G5" s="178" t="s">
        <v>59</v>
      </c>
      <c r="H5" s="178" t="s">
        <v>60</v>
      </c>
      <c r="I5" s="178" t="s">
        <v>74</v>
      </c>
      <c r="J5" s="169" t="s">
        <v>62</v>
      </c>
      <c r="K5" s="176"/>
      <c r="L5" s="176"/>
      <c r="M5" s="176"/>
      <c r="N5" s="180"/>
      <c r="O5" s="181"/>
    </row>
    <row r="6" ht="42" customHeight="true" spans="1:15">
      <c r="A6" s="170"/>
      <c r="B6" s="170"/>
      <c r="C6" s="171"/>
      <c r="D6" s="172" t="s">
        <v>57</v>
      </c>
      <c r="E6" s="172" t="s">
        <v>75</v>
      </c>
      <c r="F6" s="172" t="s">
        <v>76</v>
      </c>
      <c r="G6" s="171"/>
      <c r="H6" s="171"/>
      <c r="I6" s="179"/>
      <c r="J6" s="172" t="s">
        <v>57</v>
      </c>
      <c r="K6" s="162" t="s">
        <v>77</v>
      </c>
      <c r="L6" s="162" t="s">
        <v>78</v>
      </c>
      <c r="M6" s="162" t="s">
        <v>79</v>
      </c>
      <c r="N6" s="162" t="s">
        <v>80</v>
      </c>
      <c r="O6" s="162" t="s">
        <v>81</v>
      </c>
    </row>
    <row r="7" ht="18" customHeight="true" spans="1:15">
      <c r="A7" s="52" t="s">
        <v>82</v>
      </c>
      <c r="B7" s="52" t="s">
        <v>83</v>
      </c>
      <c r="C7" s="52" t="s">
        <v>84</v>
      </c>
      <c r="D7" s="60" t="s">
        <v>85</v>
      </c>
      <c r="E7" s="60" t="s">
        <v>86</v>
      </c>
      <c r="F7" s="60" t="s">
        <v>87</v>
      </c>
      <c r="G7" s="60" t="s">
        <v>88</v>
      </c>
      <c r="H7" s="60" t="s">
        <v>89</v>
      </c>
      <c r="I7" s="60" t="s">
        <v>90</v>
      </c>
      <c r="J7" s="60" t="s">
        <v>91</v>
      </c>
      <c r="K7" s="60" t="s">
        <v>92</v>
      </c>
      <c r="L7" s="60" t="s">
        <v>93</v>
      </c>
      <c r="M7" s="60" t="s">
        <v>94</v>
      </c>
      <c r="N7" s="52" t="s">
        <v>95</v>
      </c>
      <c r="O7" s="60" t="s">
        <v>96</v>
      </c>
    </row>
    <row r="8" ht="21" customHeight="true" spans="1:15">
      <c r="A8" s="55" t="s">
        <v>97</v>
      </c>
      <c r="B8" s="55" t="s">
        <v>98</v>
      </c>
      <c r="C8" s="79">
        <v>301800</v>
      </c>
      <c r="D8" s="79">
        <v>301800</v>
      </c>
      <c r="E8" s="79">
        <v>301800</v>
      </c>
      <c r="F8" s="79"/>
      <c r="G8" s="79"/>
      <c r="H8" s="79"/>
      <c r="I8" s="79"/>
      <c r="J8" s="79"/>
      <c r="K8" s="79"/>
      <c r="L8" s="79"/>
      <c r="M8" s="79"/>
      <c r="N8" s="79"/>
      <c r="O8" s="79"/>
    </row>
    <row r="9" ht="21" customHeight="true" spans="1:15">
      <c r="A9" s="173" t="s">
        <v>99</v>
      </c>
      <c r="B9" s="173" t="s">
        <v>100</v>
      </c>
      <c r="C9" s="79">
        <v>301800</v>
      </c>
      <c r="D9" s="79">
        <v>301800</v>
      </c>
      <c r="E9" s="79">
        <v>301800</v>
      </c>
      <c r="F9" s="79"/>
      <c r="G9" s="79"/>
      <c r="H9" s="79"/>
      <c r="I9" s="79"/>
      <c r="J9" s="79"/>
      <c r="K9" s="79"/>
      <c r="L9" s="79"/>
      <c r="M9" s="79"/>
      <c r="N9" s="79"/>
      <c r="O9" s="79"/>
    </row>
    <row r="10" ht="21" customHeight="true" spans="1:15">
      <c r="A10" s="174" t="s">
        <v>101</v>
      </c>
      <c r="B10" s="174" t="s">
        <v>102</v>
      </c>
      <c r="C10" s="79">
        <v>301800</v>
      </c>
      <c r="D10" s="79">
        <v>301800</v>
      </c>
      <c r="E10" s="79">
        <v>301800</v>
      </c>
      <c r="F10" s="79"/>
      <c r="G10" s="79"/>
      <c r="H10" s="79"/>
      <c r="I10" s="79"/>
      <c r="J10" s="79"/>
      <c r="K10" s="79"/>
      <c r="L10" s="79"/>
      <c r="M10" s="79"/>
      <c r="N10" s="79"/>
      <c r="O10" s="79"/>
    </row>
    <row r="11" ht="21" customHeight="true" spans="1:15">
      <c r="A11" s="55" t="s">
        <v>103</v>
      </c>
      <c r="B11" s="55" t="s">
        <v>104</v>
      </c>
      <c r="C11" s="79">
        <v>257895</v>
      </c>
      <c r="D11" s="79">
        <v>257895</v>
      </c>
      <c r="E11" s="79">
        <v>257895</v>
      </c>
      <c r="F11" s="79"/>
      <c r="G11" s="79"/>
      <c r="H11" s="79"/>
      <c r="I11" s="79"/>
      <c r="J11" s="79"/>
      <c r="K11" s="79"/>
      <c r="L11" s="79"/>
      <c r="M11" s="79"/>
      <c r="N11" s="79"/>
      <c r="O11" s="79"/>
    </row>
    <row r="12" ht="21" customHeight="true" spans="1:15">
      <c r="A12" s="173" t="s">
        <v>105</v>
      </c>
      <c r="B12" s="173" t="s">
        <v>106</v>
      </c>
      <c r="C12" s="79">
        <v>257895</v>
      </c>
      <c r="D12" s="79">
        <v>257895</v>
      </c>
      <c r="E12" s="79">
        <v>257895</v>
      </c>
      <c r="F12" s="79"/>
      <c r="G12" s="79"/>
      <c r="H12" s="79"/>
      <c r="I12" s="79"/>
      <c r="J12" s="79"/>
      <c r="K12" s="79"/>
      <c r="L12" s="79"/>
      <c r="M12" s="79"/>
      <c r="N12" s="79"/>
      <c r="O12" s="79"/>
    </row>
    <row r="13" ht="21" customHeight="true" spans="1:15">
      <c r="A13" s="174" t="s">
        <v>107</v>
      </c>
      <c r="B13" s="174" t="s">
        <v>108</v>
      </c>
      <c r="C13" s="79">
        <v>148950</v>
      </c>
      <c r="D13" s="79">
        <v>148950</v>
      </c>
      <c r="E13" s="79">
        <v>148950</v>
      </c>
      <c r="F13" s="79"/>
      <c r="G13" s="79"/>
      <c r="H13" s="79"/>
      <c r="I13" s="79"/>
      <c r="J13" s="79"/>
      <c r="K13" s="79"/>
      <c r="L13" s="79"/>
      <c r="M13" s="79"/>
      <c r="N13" s="79"/>
      <c r="O13" s="79"/>
    </row>
    <row r="14" ht="21" customHeight="true" spans="1:15">
      <c r="A14" s="174" t="s">
        <v>109</v>
      </c>
      <c r="B14" s="174" t="s">
        <v>110</v>
      </c>
      <c r="C14" s="79">
        <v>94350</v>
      </c>
      <c r="D14" s="79">
        <v>94350</v>
      </c>
      <c r="E14" s="79">
        <v>94350</v>
      </c>
      <c r="F14" s="79"/>
      <c r="G14" s="79"/>
      <c r="H14" s="79"/>
      <c r="I14" s="79"/>
      <c r="J14" s="79"/>
      <c r="K14" s="79"/>
      <c r="L14" s="79"/>
      <c r="M14" s="79"/>
      <c r="N14" s="79"/>
      <c r="O14" s="79"/>
    </row>
    <row r="15" ht="21" customHeight="true" spans="1:15">
      <c r="A15" s="174" t="s">
        <v>111</v>
      </c>
      <c r="B15" s="174" t="s">
        <v>112</v>
      </c>
      <c r="C15" s="79">
        <v>14595</v>
      </c>
      <c r="D15" s="79">
        <v>14595</v>
      </c>
      <c r="E15" s="79">
        <v>14595</v>
      </c>
      <c r="F15" s="79"/>
      <c r="G15" s="79"/>
      <c r="H15" s="79"/>
      <c r="I15" s="79"/>
      <c r="J15" s="79"/>
      <c r="K15" s="79"/>
      <c r="L15" s="79"/>
      <c r="M15" s="79"/>
      <c r="N15" s="79"/>
      <c r="O15" s="79"/>
    </row>
    <row r="16" ht="21" customHeight="true" spans="1:15">
      <c r="A16" s="55" t="s">
        <v>113</v>
      </c>
      <c r="B16" s="55" t="s">
        <v>114</v>
      </c>
      <c r="C16" s="79">
        <v>3154357.76</v>
      </c>
      <c r="D16" s="79">
        <v>3154357.76</v>
      </c>
      <c r="E16" s="79">
        <v>2754357.76</v>
      </c>
      <c r="F16" s="79">
        <v>400000</v>
      </c>
      <c r="G16" s="79"/>
      <c r="H16" s="79"/>
      <c r="I16" s="79"/>
      <c r="J16" s="79"/>
      <c r="K16" s="79"/>
      <c r="L16" s="79"/>
      <c r="M16" s="79"/>
      <c r="N16" s="79"/>
      <c r="O16" s="79"/>
    </row>
    <row r="17" ht="21" customHeight="true" spans="1:15">
      <c r="A17" s="173" t="s">
        <v>115</v>
      </c>
      <c r="B17" s="173" t="s">
        <v>116</v>
      </c>
      <c r="C17" s="79">
        <v>3154357.76</v>
      </c>
      <c r="D17" s="79">
        <v>3154357.76</v>
      </c>
      <c r="E17" s="79">
        <v>2754357.76</v>
      </c>
      <c r="F17" s="79">
        <v>400000</v>
      </c>
      <c r="G17" s="79"/>
      <c r="H17" s="79"/>
      <c r="I17" s="79"/>
      <c r="J17" s="79"/>
      <c r="K17" s="79"/>
      <c r="L17" s="79"/>
      <c r="M17" s="79"/>
      <c r="N17" s="79"/>
      <c r="O17" s="79"/>
    </row>
    <row r="18" ht="21" customHeight="true" spans="1:15">
      <c r="A18" s="174" t="s">
        <v>117</v>
      </c>
      <c r="B18" s="174" t="s">
        <v>118</v>
      </c>
      <c r="C18" s="79">
        <v>400000</v>
      </c>
      <c r="D18" s="79">
        <v>400000</v>
      </c>
      <c r="E18" s="79"/>
      <c r="F18" s="79">
        <v>400000</v>
      </c>
      <c r="G18" s="79"/>
      <c r="H18" s="79"/>
      <c r="I18" s="79"/>
      <c r="J18" s="79"/>
      <c r="K18" s="79"/>
      <c r="L18" s="79"/>
      <c r="M18" s="79"/>
      <c r="N18" s="79"/>
      <c r="O18" s="79"/>
    </row>
    <row r="19" ht="21" customHeight="true" spans="1:15">
      <c r="A19" s="174" t="s">
        <v>119</v>
      </c>
      <c r="B19" s="174" t="s">
        <v>120</v>
      </c>
      <c r="C19" s="79">
        <v>2754357.76</v>
      </c>
      <c r="D19" s="79">
        <v>2754357.76</v>
      </c>
      <c r="E19" s="79">
        <v>2754357.76</v>
      </c>
      <c r="F19" s="79"/>
      <c r="G19" s="79"/>
      <c r="H19" s="79"/>
      <c r="I19" s="79"/>
      <c r="J19" s="79"/>
      <c r="K19" s="79"/>
      <c r="L19" s="79"/>
      <c r="M19" s="79"/>
      <c r="N19" s="79"/>
      <c r="O19" s="79"/>
    </row>
    <row r="20" ht="21" customHeight="true" spans="1:15">
      <c r="A20" s="55" t="s">
        <v>121</v>
      </c>
      <c r="B20" s="55" t="s">
        <v>122</v>
      </c>
      <c r="C20" s="79">
        <v>400000</v>
      </c>
      <c r="D20" s="79">
        <v>400000</v>
      </c>
      <c r="E20" s="79">
        <v>400000</v>
      </c>
      <c r="F20" s="79"/>
      <c r="G20" s="79"/>
      <c r="H20" s="79"/>
      <c r="I20" s="79"/>
      <c r="J20" s="79"/>
      <c r="K20" s="79"/>
      <c r="L20" s="79"/>
      <c r="M20" s="79"/>
      <c r="N20" s="79"/>
      <c r="O20" s="79"/>
    </row>
    <row r="21" ht="21" customHeight="true" spans="1:15">
      <c r="A21" s="173" t="s">
        <v>123</v>
      </c>
      <c r="B21" s="173" t="s">
        <v>124</v>
      </c>
      <c r="C21" s="79">
        <v>400000</v>
      </c>
      <c r="D21" s="79">
        <v>400000</v>
      </c>
      <c r="E21" s="79">
        <v>400000</v>
      </c>
      <c r="F21" s="79"/>
      <c r="G21" s="79"/>
      <c r="H21" s="79"/>
      <c r="I21" s="79"/>
      <c r="J21" s="79"/>
      <c r="K21" s="79"/>
      <c r="L21" s="79"/>
      <c r="M21" s="79"/>
      <c r="N21" s="79"/>
      <c r="O21" s="79"/>
    </row>
    <row r="22" ht="21" customHeight="true" spans="1:15">
      <c r="A22" s="174" t="s">
        <v>125</v>
      </c>
      <c r="B22" s="174" t="s">
        <v>126</v>
      </c>
      <c r="C22" s="79">
        <v>400000</v>
      </c>
      <c r="D22" s="79">
        <v>400000</v>
      </c>
      <c r="E22" s="79">
        <v>400000</v>
      </c>
      <c r="F22" s="79"/>
      <c r="G22" s="79"/>
      <c r="H22" s="79"/>
      <c r="I22" s="79"/>
      <c r="J22" s="79"/>
      <c r="K22" s="79"/>
      <c r="L22" s="79"/>
      <c r="M22" s="79"/>
      <c r="N22" s="79"/>
      <c r="O22" s="79"/>
    </row>
    <row r="23" ht="21" customHeight="true" spans="1:15">
      <c r="A23" s="175" t="s">
        <v>55</v>
      </c>
      <c r="B23" s="35"/>
      <c r="C23" s="79">
        <v>4114052.76</v>
      </c>
      <c r="D23" s="79">
        <v>4114052.76</v>
      </c>
      <c r="E23" s="79">
        <v>3714052.76</v>
      </c>
      <c r="F23" s="79">
        <v>400000</v>
      </c>
      <c r="G23" s="79"/>
      <c r="H23" s="79"/>
      <c r="I23" s="79"/>
      <c r="J23" s="79"/>
      <c r="K23" s="79"/>
      <c r="L23" s="79"/>
      <c r="M23" s="79"/>
      <c r="N23" s="79"/>
      <c r="O23" s="79"/>
    </row>
  </sheetData>
  <mergeCells count="12">
    <mergeCell ref="A2:O2"/>
    <mergeCell ref="A3:O3"/>
    <mergeCell ref="A4:B4"/>
    <mergeCell ref="D5:F5"/>
    <mergeCell ref="J5:O5"/>
    <mergeCell ref="A23:B23"/>
    <mergeCell ref="A5:A6"/>
    <mergeCell ref="B5:B6"/>
    <mergeCell ref="C5:C6"/>
    <mergeCell ref="G5:G6"/>
    <mergeCell ref="H5:H6"/>
    <mergeCell ref="I5:I6"/>
  </mergeCells>
  <printOptions horizontalCentered="true"/>
  <pageMargins left="0.959722222222222" right="0.959722222222222" top="0.719444444444444" bottom="0.719444444444444" header="0" footer="0"/>
  <pageSetup paperSize="9" scale="32"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D35"/>
  <sheetViews>
    <sheetView showGridLines="0" showZeros="0" workbookViewId="0">
      <pane ySplit="1" topLeftCell="A2" activePane="bottomLeft" state="frozen"/>
      <selection/>
      <selection pane="bottomLeft" activeCell="A1" sqref="A1"/>
    </sheetView>
  </sheetViews>
  <sheetFormatPr defaultColWidth="8.575" defaultRowHeight="12.75" customHeight="true" outlineLevelCol="3"/>
  <cols>
    <col min="1" max="4" width="35.575" customWidth="true"/>
  </cols>
  <sheetData>
    <row r="1" customHeight="true" spans="1:4">
      <c r="A1" s="1"/>
      <c r="B1" s="1"/>
      <c r="C1" s="1"/>
      <c r="D1" s="1"/>
    </row>
    <row r="2" ht="15" customHeight="true" spans="1:4">
      <c r="A2" s="42"/>
      <c r="B2" s="46"/>
      <c r="C2" s="46"/>
      <c r="D2" s="46" t="s">
        <v>127</v>
      </c>
    </row>
    <row r="3" ht="41.25" customHeight="true" spans="1:1">
      <c r="A3" s="41" t="str">
        <f>"2025"&amp;"年部门财政拨款收支预算总表"</f>
        <v>2025年部门财政拨款收支预算总表</v>
      </c>
    </row>
    <row r="4" ht="17.25" customHeight="true" spans="1:4">
      <c r="A4" s="44" t="str">
        <f>"单位名称："&amp;"昆明市测绘管理中心"</f>
        <v>单位名称：昆明市测绘管理中心</v>
      </c>
      <c r="B4" s="161"/>
      <c r="D4" s="46" t="s">
        <v>1</v>
      </c>
    </row>
    <row r="5" ht="17.25" customHeight="true" spans="1:4">
      <c r="A5" s="162" t="s">
        <v>2</v>
      </c>
      <c r="B5" s="163"/>
      <c r="C5" s="162" t="s">
        <v>3</v>
      </c>
      <c r="D5" s="163"/>
    </row>
    <row r="6" ht="18.75" customHeight="true" spans="1:4">
      <c r="A6" s="162" t="s">
        <v>4</v>
      </c>
      <c r="B6" s="162" t="s">
        <v>5</v>
      </c>
      <c r="C6" s="162" t="s">
        <v>6</v>
      </c>
      <c r="D6" s="162" t="s">
        <v>5</v>
      </c>
    </row>
    <row r="7" ht="16.5" customHeight="true" spans="1:4">
      <c r="A7" s="164" t="s">
        <v>128</v>
      </c>
      <c r="B7" s="79">
        <v>4114052.76</v>
      </c>
      <c r="C7" s="164" t="s">
        <v>129</v>
      </c>
      <c r="D7" s="79">
        <v>4114052.76</v>
      </c>
    </row>
    <row r="8" ht="16.5" customHeight="true" spans="1:4">
      <c r="A8" s="164" t="s">
        <v>130</v>
      </c>
      <c r="B8" s="79">
        <v>4114052.76</v>
      </c>
      <c r="C8" s="164" t="s">
        <v>131</v>
      </c>
      <c r="D8" s="79"/>
    </row>
    <row r="9" ht="16.5" customHeight="true" spans="1:4">
      <c r="A9" s="164" t="s">
        <v>132</v>
      </c>
      <c r="B9" s="79"/>
      <c r="C9" s="164" t="s">
        <v>133</v>
      </c>
      <c r="D9" s="79"/>
    </row>
    <row r="10" ht="16.5" customHeight="true" spans="1:4">
      <c r="A10" s="164" t="s">
        <v>134</v>
      </c>
      <c r="B10" s="79"/>
      <c r="C10" s="164" t="s">
        <v>135</v>
      </c>
      <c r="D10" s="79"/>
    </row>
    <row r="11" ht="16.5" customHeight="true" spans="1:4">
      <c r="A11" s="164" t="s">
        <v>136</v>
      </c>
      <c r="B11" s="79"/>
      <c r="C11" s="164" t="s">
        <v>137</v>
      </c>
      <c r="D11" s="79"/>
    </row>
    <row r="12" ht="16.5" customHeight="true" spans="1:4">
      <c r="A12" s="164" t="s">
        <v>130</v>
      </c>
      <c r="B12" s="79"/>
      <c r="C12" s="164" t="s">
        <v>138</v>
      </c>
      <c r="D12" s="79"/>
    </row>
    <row r="13" ht="16.5" customHeight="true" spans="1:4">
      <c r="A13" s="144" t="s">
        <v>132</v>
      </c>
      <c r="B13" s="79"/>
      <c r="C13" s="67" t="s">
        <v>139</v>
      </c>
      <c r="D13" s="79"/>
    </row>
    <row r="14" ht="16.5" customHeight="true" spans="1:4">
      <c r="A14" s="144" t="s">
        <v>134</v>
      </c>
      <c r="B14" s="79"/>
      <c r="C14" s="67" t="s">
        <v>140</v>
      </c>
      <c r="D14" s="79"/>
    </row>
    <row r="15" ht="16.5" customHeight="true" spans="1:4">
      <c r="A15" s="165"/>
      <c r="B15" s="79"/>
      <c r="C15" s="67" t="s">
        <v>141</v>
      </c>
      <c r="D15" s="79">
        <v>301800</v>
      </c>
    </row>
    <row r="16" ht="16.5" customHeight="true" spans="1:4">
      <c r="A16" s="165"/>
      <c r="B16" s="79"/>
      <c r="C16" s="67" t="s">
        <v>142</v>
      </c>
      <c r="D16" s="79">
        <v>257895</v>
      </c>
    </row>
    <row r="17" ht="16.5" customHeight="true" spans="1:4">
      <c r="A17" s="165"/>
      <c r="B17" s="79"/>
      <c r="C17" s="67" t="s">
        <v>143</v>
      </c>
      <c r="D17" s="79"/>
    </row>
    <row r="18" ht="16.5" customHeight="true" spans="1:4">
      <c r="A18" s="165"/>
      <c r="B18" s="79"/>
      <c r="C18" s="67" t="s">
        <v>144</v>
      </c>
      <c r="D18" s="79"/>
    </row>
    <row r="19" ht="16.5" customHeight="true" spans="1:4">
      <c r="A19" s="165"/>
      <c r="B19" s="79"/>
      <c r="C19" s="67" t="s">
        <v>145</v>
      </c>
      <c r="D19" s="79"/>
    </row>
    <row r="20" ht="16.5" customHeight="true" spans="1:4">
      <c r="A20" s="165"/>
      <c r="B20" s="79"/>
      <c r="C20" s="67" t="s">
        <v>146</v>
      </c>
      <c r="D20" s="79"/>
    </row>
    <row r="21" ht="16.5" customHeight="true" spans="1:4">
      <c r="A21" s="165"/>
      <c r="B21" s="79"/>
      <c r="C21" s="67" t="s">
        <v>147</v>
      </c>
      <c r="D21" s="79"/>
    </row>
    <row r="22" ht="16.5" customHeight="true" spans="1:4">
      <c r="A22" s="165"/>
      <c r="B22" s="79"/>
      <c r="C22" s="67" t="s">
        <v>148</v>
      </c>
      <c r="D22" s="79"/>
    </row>
    <row r="23" ht="16.5" customHeight="true" spans="1:4">
      <c r="A23" s="165"/>
      <c r="B23" s="79"/>
      <c r="C23" s="67" t="s">
        <v>149</v>
      </c>
      <c r="D23" s="79"/>
    </row>
    <row r="24" ht="16.5" customHeight="true" spans="1:4">
      <c r="A24" s="165"/>
      <c r="B24" s="79"/>
      <c r="C24" s="67" t="s">
        <v>150</v>
      </c>
      <c r="D24" s="79"/>
    </row>
    <row r="25" ht="16.5" customHeight="true" spans="1:4">
      <c r="A25" s="165"/>
      <c r="B25" s="79"/>
      <c r="C25" s="67" t="s">
        <v>151</v>
      </c>
      <c r="D25" s="79">
        <v>3154357.76</v>
      </c>
    </row>
    <row r="26" ht="16.5" customHeight="true" spans="1:4">
      <c r="A26" s="165"/>
      <c r="B26" s="79"/>
      <c r="C26" s="67" t="s">
        <v>152</v>
      </c>
      <c r="D26" s="79">
        <v>400000</v>
      </c>
    </row>
    <row r="27" ht="16.5" customHeight="true" spans="1:4">
      <c r="A27" s="165"/>
      <c r="B27" s="79"/>
      <c r="C27" s="67" t="s">
        <v>153</v>
      </c>
      <c r="D27" s="79"/>
    </row>
    <row r="28" ht="16.5" customHeight="true" spans="1:4">
      <c r="A28" s="165"/>
      <c r="B28" s="79"/>
      <c r="C28" s="67" t="s">
        <v>154</v>
      </c>
      <c r="D28" s="79"/>
    </row>
    <row r="29" ht="16.5" customHeight="true" spans="1:4">
      <c r="A29" s="165"/>
      <c r="B29" s="79"/>
      <c r="C29" s="67" t="s">
        <v>155</v>
      </c>
      <c r="D29" s="79"/>
    </row>
    <row r="30" ht="16.5" customHeight="true" spans="1:4">
      <c r="A30" s="165"/>
      <c r="B30" s="79"/>
      <c r="C30" s="67" t="s">
        <v>156</v>
      </c>
      <c r="D30" s="79"/>
    </row>
    <row r="31" ht="16.5" customHeight="true" spans="1:4">
      <c r="A31" s="165"/>
      <c r="B31" s="79"/>
      <c r="C31" s="67" t="s">
        <v>157</v>
      </c>
      <c r="D31" s="79"/>
    </row>
    <row r="32" ht="16.5" customHeight="true" spans="1:4">
      <c r="A32" s="165"/>
      <c r="B32" s="79"/>
      <c r="C32" s="144" t="s">
        <v>158</v>
      </c>
      <c r="D32" s="79"/>
    </row>
    <row r="33" ht="16.5" customHeight="true" spans="1:4">
      <c r="A33" s="165"/>
      <c r="B33" s="79"/>
      <c r="C33" s="144" t="s">
        <v>159</v>
      </c>
      <c r="D33" s="79"/>
    </row>
    <row r="34" ht="16.5" customHeight="true" spans="1:4">
      <c r="A34" s="165"/>
      <c r="B34" s="79"/>
      <c r="C34" s="28" t="s">
        <v>160</v>
      </c>
      <c r="D34" s="79"/>
    </row>
    <row r="35" ht="15" customHeight="true" spans="1:4">
      <c r="A35" s="166" t="s">
        <v>50</v>
      </c>
      <c r="B35" s="167">
        <v>4114052.76</v>
      </c>
      <c r="C35" s="166" t="s">
        <v>51</v>
      </c>
      <c r="D35" s="167">
        <v>4114052.76</v>
      </c>
    </row>
  </sheetData>
  <mergeCells count="4">
    <mergeCell ref="A3:D3"/>
    <mergeCell ref="A4:B4"/>
    <mergeCell ref="A5:B5"/>
    <mergeCell ref="C5:D5"/>
  </mergeCells>
  <printOptions horizontalCentered="true"/>
  <pageMargins left="0.959722222222222" right="0.959722222222222" top="0.719444444444444" bottom="0.719444444444444" header="0" footer="0"/>
  <pageSetup paperSize="9" scale="71"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G23"/>
  <sheetViews>
    <sheetView showZeros="0" workbookViewId="0">
      <pane ySplit="1" topLeftCell="A2" activePane="bottomLeft" state="frozen"/>
      <selection/>
      <selection pane="bottomLeft" activeCell="A1" sqref="A1"/>
    </sheetView>
  </sheetViews>
  <sheetFormatPr defaultColWidth="9.14166666666667" defaultRowHeight="14.25" customHeight="true" outlineLevelCol="6"/>
  <cols>
    <col min="1" max="1" width="20.1416666666667" customWidth="true"/>
    <col min="2" max="2" width="44" customWidth="true"/>
    <col min="3" max="7" width="24.1416666666667" customWidth="true"/>
  </cols>
  <sheetData>
    <row r="1" customHeight="true" spans="1:7">
      <c r="A1" s="1"/>
      <c r="B1" s="1"/>
      <c r="C1" s="1"/>
      <c r="D1" s="1"/>
      <c r="E1" s="1"/>
      <c r="F1" s="1"/>
      <c r="G1" s="1"/>
    </row>
    <row r="2" customHeight="true" spans="4:7">
      <c r="D2" s="135"/>
      <c r="F2" s="72"/>
      <c r="G2" s="140" t="s">
        <v>161</v>
      </c>
    </row>
    <row r="3" ht="41.25" customHeight="true" spans="1:7">
      <c r="A3" s="124" t="str">
        <f>"2025"&amp;"年一般公共预算支出预算表（按功能科目分类）"</f>
        <v>2025年一般公共预算支出预算表（按功能科目分类）</v>
      </c>
      <c r="B3" s="124"/>
      <c r="C3" s="124"/>
      <c r="D3" s="124"/>
      <c r="E3" s="124"/>
      <c r="F3" s="124"/>
      <c r="G3" s="124"/>
    </row>
    <row r="4" ht="18" customHeight="true" spans="1:7">
      <c r="A4" s="4" t="str">
        <f>"单位名称："&amp;"昆明市测绘管理中心"</f>
        <v>单位名称：昆明市测绘管理中心</v>
      </c>
      <c r="F4" s="121"/>
      <c r="G4" s="140" t="s">
        <v>1</v>
      </c>
    </row>
    <row r="5" ht="20.25" customHeight="true" spans="1:7">
      <c r="A5" s="156" t="s">
        <v>162</v>
      </c>
      <c r="B5" s="157"/>
      <c r="C5" s="125" t="s">
        <v>55</v>
      </c>
      <c r="D5" s="148" t="s">
        <v>75</v>
      </c>
      <c r="E5" s="23"/>
      <c r="F5" s="24"/>
      <c r="G5" s="137" t="s">
        <v>76</v>
      </c>
    </row>
    <row r="6" ht="20.25" customHeight="true" spans="1:7">
      <c r="A6" s="158" t="s">
        <v>72</v>
      </c>
      <c r="B6" s="158" t="s">
        <v>73</v>
      </c>
      <c r="C6" s="26"/>
      <c r="D6" s="130" t="s">
        <v>57</v>
      </c>
      <c r="E6" s="130" t="s">
        <v>163</v>
      </c>
      <c r="F6" s="130" t="s">
        <v>164</v>
      </c>
      <c r="G6" s="139"/>
    </row>
    <row r="7" ht="15" customHeight="true" spans="1:7">
      <c r="A7" s="56" t="s">
        <v>82</v>
      </c>
      <c r="B7" s="56" t="s">
        <v>83</v>
      </c>
      <c r="C7" s="56" t="s">
        <v>84</v>
      </c>
      <c r="D7" s="56" t="s">
        <v>85</v>
      </c>
      <c r="E7" s="56" t="s">
        <v>86</v>
      </c>
      <c r="F7" s="56" t="s">
        <v>87</v>
      </c>
      <c r="G7" s="56" t="s">
        <v>88</v>
      </c>
    </row>
    <row r="8" ht="18" customHeight="true" spans="1:7">
      <c r="A8" s="28" t="s">
        <v>97</v>
      </c>
      <c r="B8" s="28" t="s">
        <v>98</v>
      </c>
      <c r="C8" s="79">
        <v>301800</v>
      </c>
      <c r="D8" s="79">
        <v>301800</v>
      </c>
      <c r="E8" s="79">
        <v>301800</v>
      </c>
      <c r="F8" s="79"/>
      <c r="G8" s="79"/>
    </row>
    <row r="9" ht="18" customHeight="true" spans="1:7">
      <c r="A9" s="134" t="s">
        <v>99</v>
      </c>
      <c r="B9" s="134" t="s">
        <v>100</v>
      </c>
      <c r="C9" s="79">
        <v>301800</v>
      </c>
      <c r="D9" s="79">
        <v>301800</v>
      </c>
      <c r="E9" s="79">
        <v>301800</v>
      </c>
      <c r="F9" s="79"/>
      <c r="G9" s="79"/>
    </row>
    <row r="10" ht="18" customHeight="true" spans="1:7">
      <c r="A10" s="159" t="s">
        <v>101</v>
      </c>
      <c r="B10" s="159" t="s">
        <v>102</v>
      </c>
      <c r="C10" s="79">
        <v>301800</v>
      </c>
      <c r="D10" s="79">
        <v>301800</v>
      </c>
      <c r="E10" s="79">
        <v>301800</v>
      </c>
      <c r="F10" s="79"/>
      <c r="G10" s="79"/>
    </row>
    <row r="11" ht="18" customHeight="true" spans="1:7">
      <c r="A11" s="28" t="s">
        <v>103</v>
      </c>
      <c r="B11" s="28" t="s">
        <v>104</v>
      </c>
      <c r="C11" s="79">
        <v>257895</v>
      </c>
      <c r="D11" s="79">
        <v>257895</v>
      </c>
      <c r="E11" s="79">
        <v>257895</v>
      </c>
      <c r="F11" s="79"/>
      <c r="G11" s="79"/>
    </row>
    <row r="12" ht="18" customHeight="true" spans="1:7">
      <c r="A12" s="134" t="s">
        <v>105</v>
      </c>
      <c r="B12" s="134" t="s">
        <v>106</v>
      </c>
      <c r="C12" s="79">
        <v>257895</v>
      </c>
      <c r="D12" s="79">
        <v>257895</v>
      </c>
      <c r="E12" s="79">
        <v>257895</v>
      </c>
      <c r="F12" s="79"/>
      <c r="G12" s="79"/>
    </row>
    <row r="13" ht="18" customHeight="true" spans="1:7">
      <c r="A13" s="159" t="s">
        <v>107</v>
      </c>
      <c r="B13" s="159" t="s">
        <v>108</v>
      </c>
      <c r="C13" s="79">
        <v>148950</v>
      </c>
      <c r="D13" s="79">
        <v>148950</v>
      </c>
      <c r="E13" s="79">
        <v>148950</v>
      </c>
      <c r="F13" s="79"/>
      <c r="G13" s="79"/>
    </row>
    <row r="14" ht="18" customHeight="true" spans="1:7">
      <c r="A14" s="159" t="s">
        <v>109</v>
      </c>
      <c r="B14" s="159" t="s">
        <v>110</v>
      </c>
      <c r="C14" s="79">
        <v>94350</v>
      </c>
      <c r="D14" s="79">
        <v>94350</v>
      </c>
      <c r="E14" s="79">
        <v>94350</v>
      </c>
      <c r="F14" s="79"/>
      <c r="G14" s="79"/>
    </row>
    <row r="15" ht="18" customHeight="true" spans="1:7">
      <c r="A15" s="159" t="s">
        <v>111</v>
      </c>
      <c r="B15" s="159" t="s">
        <v>112</v>
      </c>
      <c r="C15" s="79">
        <v>14595</v>
      </c>
      <c r="D15" s="79">
        <v>14595</v>
      </c>
      <c r="E15" s="79">
        <v>14595</v>
      </c>
      <c r="F15" s="79"/>
      <c r="G15" s="79"/>
    </row>
    <row r="16" ht="18" customHeight="true" spans="1:7">
      <c r="A16" s="28" t="s">
        <v>113</v>
      </c>
      <c r="B16" s="28" t="s">
        <v>114</v>
      </c>
      <c r="C16" s="79">
        <v>3154357.76</v>
      </c>
      <c r="D16" s="79">
        <v>2754357.76</v>
      </c>
      <c r="E16" s="79">
        <v>2572381</v>
      </c>
      <c r="F16" s="79">
        <v>181976.76</v>
      </c>
      <c r="G16" s="79">
        <v>400000</v>
      </c>
    </row>
    <row r="17" ht="18" customHeight="true" spans="1:7">
      <c r="A17" s="134" t="s">
        <v>115</v>
      </c>
      <c r="B17" s="134" t="s">
        <v>116</v>
      </c>
      <c r="C17" s="79">
        <v>3154357.76</v>
      </c>
      <c r="D17" s="79">
        <v>2754357.76</v>
      </c>
      <c r="E17" s="79">
        <v>2572381</v>
      </c>
      <c r="F17" s="79">
        <v>181976.76</v>
      </c>
      <c r="G17" s="79">
        <v>400000</v>
      </c>
    </row>
    <row r="18" ht="18" customHeight="true" spans="1:7">
      <c r="A18" s="159" t="s">
        <v>117</v>
      </c>
      <c r="B18" s="159" t="s">
        <v>118</v>
      </c>
      <c r="C18" s="79">
        <v>400000</v>
      </c>
      <c r="D18" s="79"/>
      <c r="E18" s="79"/>
      <c r="F18" s="79"/>
      <c r="G18" s="79">
        <v>400000</v>
      </c>
    </row>
    <row r="19" ht="18" customHeight="true" spans="1:7">
      <c r="A19" s="159" t="s">
        <v>119</v>
      </c>
      <c r="B19" s="159" t="s">
        <v>120</v>
      </c>
      <c r="C19" s="79">
        <v>2754357.76</v>
      </c>
      <c r="D19" s="79">
        <v>2754357.76</v>
      </c>
      <c r="E19" s="79">
        <v>2572381</v>
      </c>
      <c r="F19" s="79">
        <v>181976.76</v>
      </c>
      <c r="G19" s="79"/>
    </row>
    <row r="20" ht="18" customHeight="true" spans="1:7">
      <c r="A20" s="28" t="s">
        <v>121</v>
      </c>
      <c r="B20" s="28" t="s">
        <v>122</v>
      </c>
      <c r="C20" s="79">
        <v>400000</v>
      </c>
      <c r="D20" s="79">
        <v>400000</v>
      </c>
      <c r="E20" s="79">
        <v>400000</v>
      </c>
      <c r="F20" s="79"/>
      <c r="G20" s="79"/>
    </row>
    <row r="21" ht="18" customHeight="true" spans="1:7">
      <c r="A21" s="134" t="s">
        <v>123</v>
      </c>
      <c r="B21" s="134" t="s">
        <v>124</v>
      </c>
      <c r="C21" s="79">
        <v>400000</v>
      </c>
      <c r="D21" s="79">
        <v>400000</v>
      </c>
      <c r="E21" s="79">
        <v>400000</v>
      </c>
      <c r="F21" s="79"/>
      <c r="G21" s="79"/>
    </row>
    <row r="22" ht="18" customHeight="true" spans="1:7">
      <c r="A22" s="159" t="s">
        <v>125</v>
      </c>
      <c r="B22" s="159" t="s">
        <v>126</v>
      </c>
      <c r="C22" s="79">
        <v>400000</v>
      </c>
      <c r="D22" s="79">
        <v>400000</v>
      </c>
      <c r="E22" s="79">
        <v>400000</v>
      </c>
      <c r="F22" s="79"/>
      <c r="G22" s="79"/>
    </row>
    <row r="23" ht="18" customHeight="true" spans="1:7">
      <c r="A23" s="78" t="s">
        <v>165</v>
      </c>
      <c r="B23" s="160" t="s">
        <v>165</v>
      </c>
      <c r="C23" s="79">
        <v>4114052.76</v>
      </c>
      <c r="D23" s="79">
        <v>3714052.76</v>
      </c>
      <c r="E23" s="79">
        <v>3532076</v>
      </c>
      <c r="F23" s="79">
        <v>181976.76</v>
      </c>
      <c r="G23" s="79">
        <v>400000</v>
      </c>
    </row>
  </sheetData>
  <mergeCells count="6">
    <mergeCell ref="A3:G3"/>
    <mergeCell ref="A5:B5"/>
    <mergeCell ref="D5:F5"/>
    <mergeCell ref="A23:B23"/>
    <mergeCell ref="C5:C6"/>
    <mergeCell ref="G5:G6"/>
  </mergeCells>
  <printOptions horizontalCentered="true"/>
  <pageMargins left="0.369444444444444" right="0.369444444444444" top="0.559722222222222" bottom="0.559722222222222" header="0.479861111111111" footer="0.479861111111111"/>
  <pageSetup paperSize="9" scale="6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F8"/>
  <sheetViews>
    <sheetView showZeros="0" workbookViewId="0">
      <pane ySplit="1" topLeftCell="A2" activePane="bottomLeft" state="frozen"/>
      <selection/>
      <selection pane="bottomLeft" activeCell="A8" sqref="A8"/>
    </sheetView>
  </sheetViews>
  <sheetFormatPr defaultColWidth="10.425" defaultRowHeight="14.25" customHeight="true" outlineLevelRow="7" outlineLevelCol="5"/>
  <cols>
    <col min="1" max="1" width="38.875" customWidth="true"/>
    <col min="2" max="2" width="19.85" customWidth="true"/>
    <col min="3" max="3" width="18.9" customWidth="true"/>
    <col min="4" max="4" width="19.85" customWidth="true"/>
    <col min="5" max="5" width="20.5333333333333" customWidth="true"/>
    <col min="6" max="6" width="21.7583333333333" customWidth="true"/>
  </cols>
  <sheetData>
    <row r="1" customHeight="true" spans="1:6">
      <c r="A1" s="1"/>
      <c r="B1" s="1"/>
      <c r="C1" s="1"/>
      <c r="D1" s="1"/>
      <c r="E1" s="1"/>
      <c r="F1" s="1"/>
    </row>
    <row r="2" customHeight="true" spans="1:6">
      <c r="A2" s="43"/>
      <c r="B2" s="43"/>
      <c r="C2" s="43"/>
      <c r="D2" s="43"/>
      <c r="E2" s="42"/>
      <c r="F2" s="155" t="s">
        <v>166</v>
      </c>
    </row>
    <row r="3" ht="41.25" customHeight="true" spans="1:6">
      <c r="A3" s="152" t="str">
        <f>"2025"&amp;"年一般公共预算“三公”经费支出预算表"</f>
        <v>2025年一般公共预算“三公”经费支出预算表</v>
      </c>
      <c r="B3" s="43"/>
      <c r="C3" s="43"/>
      <c r="D3" s="43"/>
      <c r="E3" s="42"/>
      <c r="F3" s="43"/>
    </row>
    <row r="4" customHeight="true" spans="1:6">
      <c r="A4" s="111" t="str">
        <f>"单位名称："&amp;"昆明市测绘管理中心"</f>
        <v>单位名称：昆明市测绘管理中心</v>
      </c>
      <c r="B4" s="153"/>
      <c r="D4" s="43"/>
      <c r="E4" s="42"/>
      <c r="F4" s="64" t="s">
        <v>1</v>
      </c>
    </row>
    <row r="5" ht="27" customHeight="true" spans="1:6">
      <c r="A5" s="47" t="s">
        <v>167</v>
      </c>
      <c r="B5" s="47" t="s">
        <v>168</v>
      </c>
      <c r="C5" s="49" t="s">
        <v>169</v>
      </c>
      <c r="D5" s="47"/>
      <c r="E5" s="48"/>
      <c r="F5" s="47" t="s">
        <v>170</v>
      </c>
    </row>
    <row r="6" ht="28.5" customHeight="true" spans="1:6">
      <c r="A6" s="154"/>
      <c r="B6" s="51"/>
      <c r="C6" s="48" t="s">
        <v>57</v>
      </c>
      <c r="D6" s="48" t="s">
        <v>171</v>
      </c>
      <c r="E6" s="48" t="s">
        <v>172</v>
      </c>
      <c r="F6" s="50"/>
    </row>
    <row r="7" ht="17.25" customHeight="true" spans="1:6">
      <c r="A7" s="60" t="s">
        <v>82</v>
      </c>
      <c r="B7" s="60" t="s">
        <v>83</v>
      </c>
      <c r="C7" s="60" t="s">
        <v>84</v>
      </c>
      <c r="D7" s="60" t="s">
        <v>85</v>
      </c>
      <c r="E7" s="60" t="s">
        <v>86</v>
      </c>
      <c r="F7" s="60" t="s">
        <v>87</v>
      </c>
    </row>
    <row r="8" ht="17.25" customHeight="true" spans="1:6">
      <c r="A8" s="79" t="s">
        <v>173</v>
      </c>
      <c r="B8" s="79"/>
      <c r="C8" s="79"/>
      <c r="D8" s="79"/>
      <c r="E8" s="79"/>
      <c r="F8" s="79"/>
    </row>
  </sheetData>
  <mergeCells count="6">
    <mergeCell ref="A3:F3"/>
    <mergeCell ref="A4:B4"/>
    <mergeCell ref="C5:E5"/>
    <mergeCell ref="A5:A6"/>
    <mergeCell ref="B5:B6"/>
    <mergeCell ref="F5:F6"/>
  </mergeCells>
  <pageMargins left="0.629861111111111" right="0.275" top="0.719444444444444" bottom="0.719444444444444" header="0.279861111111111" footer="0.279861111111111"/>
  <pageSetup paperSize="9" fitToWidth="0"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X30"/>
  <sheetViews>
    <sheetView showZeros="0" topLeftCell="I1" workbookViewId="0">
      <pane ySplit="1" topLeftCell="A12" activePane="bottomLeft" state="frozen"/>
      <selection/>
      <selection pane="bottomLeft" activeCell="A1" sqref="A1"/>
    </sheetView>
  </sheetViews>
  <sheetFormatPr defaultColWidth="9.14166666666667" defaultRowHeight="14.25" customHeight="true"/>
  <cols>
    <col min="1" max="2" width="32.85" customWidth="true"/>
    <col min="3" max="3" width="20.7083333333333" customWidth="true"/>
    <col min="4" max="4" width="31.2833333333333" customWidth="true"/>
    <col min="5" max="5" width="10.1416666666667" customWidth="true"/>
    <col min="6" max="6" width="17.575" customWidth="true"/>
    <col min="7" max="7" width="10.2833333333333" customWidth="true"/>
    <col min="8" max="8" width="23" customWidth="true"/>
    <col min="9" max="24" width="18.7083333333333" customWidth="true"/>
  </cols>
  <sheetData>
    <row r="1" customHeight="true" spans="1:24">
      <c r="A1" s="1"/>
      <c r="B1" s="1"/>
      <c r="C1" s="1"/>
      <c r="D1" s="1"/>
      <c r="E1" s="1"/>
      <c r="F1" s="1"/>
      <c r="G1" s="1"/>
      <c r="H1" s="1"/>
      <c r="I1" s="1"/>
      <c r="J1" s="1"/>
      <c r="K1" s="1"/>
      <c r="L1" s="1"/>
      <c r="M1" s="1"/>
      <c r="N1" s="1"/>
      <c r="O1" s="1"/>
      <c r="P1" s="1"/>
      <c r="Q1" s="1"/>
      <c r="R1" s="1"/>
      <c r="S1" s="1"/>
      <c r="T1" s="1"/>
      <c r="U1" s="1"/>
      <c r="V1" s="1"/>
      <c r="W1" s="1"/>
      <c r="X1" s="1"/>
    </row>
    <row r="2" ht="13.5" customHeight="true" spans="2:24">
      <c r="B2" s="135"/>
      <c r="C2" s="141"/>
      <c r="E2" s="146"/>
      <c r="F2" s="146"/>
      <c r="G2" s="146"/>
      <c r="H2" s="146"/>
      <c r="I2" s="84"/>
      <c r="J2" s="84"/>
      <c r="K2" s="84"/>
      <c r="L2" s="84"/>
      <c r="M2" s="84"/>
      <c r="N2" s="84"/>
      <c r="R2" s="84"/>
      <c r="V2" s="141"/>
      <c r="X2" s="19" t="s">
        <v>174</v>
      </c>
    </row>
    <row r="3" ht="45.75" customHeight="true" spans="1:24">
      <c r="A3" s="68" t="str">
        <f>"2025"&amp;"年部门基本支出预算表"</f>
        <v>2025年部门基本支出预算表</v>
      </c>
      <c r="B3" s="3"/>
      <c r="C3" s="68"/>
      <c r="D3" s="68"/>
      <c r="E3" s="68"/>
      <c r="F3" s="68"/>
      <c r="G3" s="68"/>
      <c r="H3" s="68"/>
      <c r="I3" s="68"/>
      <c r="J3" s="68"/>
      <c r="K3" s="68"/>
      <c r="L3" s="68"/>
      <c r="M3" s="68"/>
      <c r="N3" s="68"/>
      <c r="O3" s="3"/>
      <c r="P3" s="3"/>
      <c r="Q3" s="3"/>
      <c r="R3" s="68"/>
      <c r="S3" s="68"/>
      <c r="T3" s="68"/>
      <c r="U3" s="68"/>
      <c r="V3" s="68"/>
      <c r="W3" s="68"/>
      <c r="X3" s="68"/>
    </row>
    <row r="4" ht="18.75" customHeight="true" spans="1:24">
      <c r="A4" s="4" t="str">
        <f>"单位名称："&amp;"昆明市测绘管理中心"</f>
        <v>单位名称：昆明市测绘管理中心</v>
      </c>
      <c r="B4" s="5"/>
      <c r="C4" s="142"/>
      <c r="D4" s="142"/>
      <c r="E4" s="142"/>
      <c r="F4" s="142"/>
      <c r="G4" s="142"/>
      <c r="H4" s="142"/>
      <c r="I4" s="85"/>
      <c r="J4" s="85"/>
      <c r="K4" s="85"/>
      <c r="L4" s="85"/>
      <c r="M4" s="85"/>
      <c r="N4" s="85"/>
      <c r="O4" s="20"/>
      <c r="P4" s="20"/>
      <c r="Q4" s="20"/>
      <c r="R4" s="85"/>
      <c r="V4" s="141"/>
      <c r="X4" s="19" t="s">
        <v>1</v>
      </c>
    </row>
    <row r="5" ht="18" customHeight="true" spans="1:24">
      <c r="A5" s="6" t="s">
        <v>175</v>
      </c>
      <c r="B5" s="6" t="s">
        <v>176</v>
      </c>
      <c r="C5" s="6" t="s">
        <v>177</v>
      </c>
      <c r="D5" s="6" t="s">
        <v>178</v>
      </c>
      <c r="E5" s="6" t="s">
        <v>179</v>
      </c>
      <c r="F5" s="6" t="s">
        <v>180</v>
      </c>
      <c r="G5" s="6" t="s">
        <v>181</v>
      </c>
      <c r="H5" s="6" t="s">
        <v>182</v>
      </c>
      <c r="I5" s="148" t="s">
        <v>183</v>
      </c>
      <c r="J5" s="81" t="s">
        <v>183</v>
      </c>
      <c r="K5" s="81"/>
      <c r="L5" s="81"/>
      <c r="M5" s="81"/>
      <c r="N5" s="81"/>
      <c r="O5" s="23"/>
      <c r="P5" s="23"/>
      <c r="Q5" s="23"/>
      <c r="R5" s="103" t="s">
        <v>61</v>
      </c>
      <c r="S5" s="81" t="s">
        <v>62</v>
      </c>
      <c r="T5" s="81"/>
      <c r="U5" s="81"/>
      <c r="V5" s="81"/>
      <c r="W5" s="81"/>
      <c r="X5" s="82"/>
    </row>
    <row r="6" ht="18" customHeight="true" spans="1:24">
      <c r="A6" s="8"/>
      <c r="B6" s="33"/>
      <c r="C6" s="127"/>
      <c r="D6" s="8"/>
      <c r="E6" s="8"/>
      <c r="F6" s="8"/>
      <c r="G6" s="8"/>
      <c r="H6" s="8"/>
      <c r="I6" s="125" t="s">
        <v>184</v>
      </c>
      <c r="J6" s="148" t="s">
        <v>58</v>
      </c>
      <c r="K6" s="81"/>
      <c r="L6" s="81"/>
      <c r="M6" s="81"/>
      <c r="N6" s="82"/>
      <c r="O6" s="22" t="s">
        <v>185</v>
      </c>
      <c r="P6" s="23"/>
      <c r="Q6" s="24"/>
      <c r="R6" s="6" t="s">
        <v>61</v>
      </c>
      <c r="S6" s="148" t="s">
        <v>62</v>
      </c>
      <c r="T6" s="103" t="s">
        <v>64</v>
      </c>
      <c r="U6" s="81" t="s">
        <v>62</v>
      </c>
      <c r="V6" s="103" t="s">
        <v>66</v>
      </c>
      <c r="W6" s="103" t="s">
        <v>67</v>
      </c>
      <c r="X6" s="151" t="s">
        <v>68</v>
      </c>
    </row>
    <row r="7" ht="19.5" customHeight="true" spans="1:24">
      <c r="A7" s="33"/>
      <c r="B7" s="33"/>
      <c r="C7" s="33"/>
      <c r="D7" s="33"/>
      <c r="E7" s="33"/>
      <c r="F7" s="33"/>
      <c r="G7" s="33"/>
      <c r="H7" s="33"/>
      <c r="I7" s="33"/>
      <c r="J7" s="149" t="s">
        <v>186</v>
      </c>
      <c r="K7" s="6" t="s">
        <v>187</v>
      </c>
      <c r="L7" s="6" t="s">
        <v>188</v>
      </c>
      <c r="M7" s="6" t="s">
        <v>189</v>
      </c>
      <c r="N7" s="6" t="s">
        <v>190</v>
      </c>
      <c r="O7" s="6" t="s">
        <v>58</v>
      </c>
      <c r="P7" s="6" t="s">
        <v>59</v>
      </c>
      <c r="Q7" s="6" t="s">
        <v>60</v>
      </c>
      <c r="R7" s="33"/>
      <c r="S7" s="6" t="s">
        <v>57</v>
      </c>
      <c r="T7" s="6" t="s">
        <v>64</v>
      </c>
      <c r="U7" s="6" t="s">
        <v>191</v>
      </c>
      <c r="V7" s="6" t="s">
        <v>66</v>
      </c>
      <c r="W7" s="6" t="s">
        <v>67</v>
      </c>
      <c r="X7" s="6" t="s">
        <v>68</v>
      </c>
    </row>
    <row r="8" ht="37.5" customHeight="true" spans="1:24">
      <c r="A8" s="143"/>
      <c r="B8" s="26"/>
      <c r="C8" s="143"/>
      <c r="D8" s="143"/>
      <c r="E8" s="143"/>
      <c r="F8" s="143"/>
      <c r="G8" s="143"/>
      <c r="H8" s="143"/>
      <c r="I8" s="143"/>
      <c r="J8" s="150" t="s">
        <v>57</v>
      </c>
      <c r="K8" s="10" t="s">
        <v>192</v>
      </c>
      <c r="L8" s="10" t="s">
        <v>188</v>
      </c>
      <c r="M8" s="10" t="s">
        <v>189</v>
      </c>
      <c r="N8" s="10" t="s">
        <v>190</v>
      </c>
      <c r="O8" s="10" t="s">
        <v>188</v>
      </c>
      <c r="P8" s="10" t="s">
        <v>189</v>
      </c>
      <c r="Q8" s="10" t="s">
        <v>190</v>
      </c>
      <c r="R8" s="10" t="s">
        <v>61</v>
      </c>
      <c r="S8" s="10" t="s">
        <v>57</v>
      </c>
      <c r="T8" s="10" t="s">
        <v>64</v>
      </c>
      <c r="U8" s="10" t="s">
        <v>191</v>
      </c>
      <c r="V8" s="10" t="s">
        <v>66</v>
      </c>
      <c r="W8" s="10" t="s">
        <v>67</v>
      </c>
      <c r="X8" s="10" t="s">
        <v>68</v>
      </c>
    </row>
    <row r="9" customHeight="true" spans="1:24">
      <c r="A9" s="36">
        <v>1</v>
      </c>
      <c r="B9" s="36">
        <v>2</v>
      </c>
      <c r="C9" s="36">
        <v>3</v>
      </c>
      <c r="D9" s="36">
        <v>4</v>
      </c>
      <c r="E9" s="36">
        <v>5</v>
      </c>
      <c r="F9" s="36">
        <v>6</v>
      </c>
      <c r="G9" s="36">
        <v>7</v>
      </c>
      <c r="H9" s="36">
        <v>8</v>
      </c>
      <c r="I9" s="36">
        <v>9</v>
      </c>
      <c r="J9" s="36">
        <v>10</v>
      </c>
      <c r="K9" s="36">
        <v>11</v>
      </c>
      <c r="L9" s="36">
        <v>12</v>
      </c>
      <c r="M9" s="36">
        <v>13</v>
      </c>
      <c r="N9" s="36">
        <v>14</v>
      </c>
      <c r="O9" s="36">
        <v>15</v>
      </c>
      <c r="P9" s="36">
        <v>16</v>
      </c>
      <c r="Q9" s="36">
        <v>17</v>
      </c>
      <c r="R9" s="36">
        <v>18</v>
      </c>
      <c r="S9" s="36">
        <v>19</v>
      </c>
      <c r="T9" s="36">
        <v>20</v>
      </c>
      <c r="U9" s="36">
        <v>21</v>
      </c>
      <c r="V9" s="36">
        <v>22</v>
      </c>
      <c r="W9" s="36">
        <v>23</v>
      </c>
      <c r="X9" s="36">
        <v>24</v>
      </c>
    </row>
    <row r="10" ht="20.25" customHeight="true" spans="1:24">
      <c r="A10" s="144" t="s">
        <v>193</v>
      </c>
      <c r="B10" s="144" t="s">
        <v>70</v>
      </c>
      <c r="C10" s="144" t="s">
        <v>194</v>
      </c>
      <c r="D10" s="144" t="s">
        <v>195</v>
      </c>
      <c r="E10" s="144" t="s">
        <v>119</v>
      </c>
      <c r="F10" s="144" t="s">
        <v>120</v>
      </c>
      <c r="G10" s="144" t="s">
        <v>196</v>
      </c>
      <c r="H10" s="144" t="s">
        <v>197</v>
      </c>
      <c r="I10" s="79">
        <v>954588</v>
      </c>
      <c r="J10" s="79">
        <v>954588</v>
      </c>
      <c r="K10" s="79"/>
      <c r="L10" s="79"/>
      <c r="M10" s="79">
        <v>954588</v>
      </c>
      <c r="N10" s="79"/>
      <c r="O10" s="79"/>
      <c r="P10" s="79"/>
      <c r="Q10" s="79"/>
      <c r="R10" s="79"/>
      <c r="S10" s="79"/>
      <c r="T10" s="79"/>
      <c r="U10" s="79"/>
      <c r="V10" s="79"/>
      <c r="W10" s="79"/>
      <c r="X10" s="79"/>
    </row>
    <row r="11" ht="20.25" customHeight="true" spans="1:24">
      <c r="A11" s="144" t="s">
        <v>193</v>
      </c>
      <c r="B11" s="144" t="s">
        <v>70</v>
      </c>
      <c r="C11" s="144" t="s">
        <v>194</v>
      </c>
      <c r="D11" s="144" t="s">
        <v>195</v>
      </c>
      <c r="E11" s="144" t="s">
        <v>119</v>
      </c>
      <c r="F11" s="144" t="s">
        <v>120</v>
      </c>
      <c r="G11" s="144" t="s">
        <v>198</v>
      </c>
      <c r="H11" s="144" t="s">
        <v>199</v>
      </c>
      <c r="I11" s="79">
        <v>216</v>
      </c>
      <c r="J11" s="79">
        <v>216</v>
      </c>
      <c r="K11" s="15"/>
      <c r="L11" s="15"/>
      <c r="M11" s="79">
        <v>216</v>
      </c>
      <c r="N11" s="15"/>
      <c r="O11" s="79"/>
      <c r="P11" s="79"/>
      <c r="Q11" s="79"/>
      <c r="R11" s="79"/>
      <c r="S11" s="79"/>
      <c r="T11" s="79"/>
      <c r="U11" s="79"/>
      <c r="V11" s="79"/>
      <c r="W11" s="79"/>
      <c r="X11" s="79"/>
    </row>
    <row r="12" ht="20.25" customHeight="true" spans="1:24">
      <c r="A12" s="144" t="s">
        <v>193</v>
      </c>
      <c r="B12" s="144" t="s">
        <v>70</v>
      </c>
      <c r="C12" s="144" t="s">
        <v>194</v>
      </c>
      <c r="D12" s="144" t="s">
        <v>195</v>
      </c>
      <c r="E12" s="144" t="s">
        <v>119</v>
      </c>
      <c r="F12" s="144" t="s">
        <v>120</v>
      </c>
      <c r="G12" s="144" t="s">
        <v>200</v>
      </c>
      <c r="H12" s="144" t="s">
        <v>201</v>
      </c>
      <c r="I12" s="79">
        <v>79549</v>
      </c>
      <c r="J12" s="79">
        <v>79549</v>
      </c>
      <c r="K12" s="15"/>
      <c r="L12" s="15"/>
      <c r="M12" s="79">
        <v>79549</v>
      </c>
      <c r="N12" s="15"/>
      <c r="O12" s="79"/>
      <c r="P12" s="79"/>
      <c r="Q12" s="79"/>
      <c r="R12" s="79"/>
      <c r="S12" s="79"/>
      <c r="T12" s="79"/>
      <c r="U12" s="79"/>
      <c r="V12" s="79"/>
      <c r="W12" s="79"/>
      <c r="X12" s="79"/>
    </row>
    <row r="13" ht="20.25" customHeight="true" spans="1:24">
      <c r="A13" s="144" t="s">
        <v>193</v>
      </c>
      <c r="B13" s="144" t="s">
        <v>70</v>
      </c>
      <c r="C13" s="144" t="s">
        <v>194</v>
      </c>
      <c r="D13" s="144" t="s">
        <v>195</v>
      </c>
      <c r="E13" s="144" t="s">
        <v>119</v>
      </c>
      <c r="F13" s="144" t="s">
        <v>120</v>
      </c>
      <c r="G13" s="144" t="s">
        <v>202</v>
      </c>
      <c r="H13" s="144" t="s">
        <v>203</v>
      </c>
      <c r="I13" s="79">
        <v>758676</v>
      </c>
      <c r="J13" s="79">
        <v>758676</v>
      </c>
      <c r="K13" s="15"/>
      <c r="L13" s="15"/>
      <c r="M13" s="79">
        <v>758676</v>
      </c>
      <c r="N13" s="15"/>
      <c r="O13" s="79"/>
      <c r="P13" s="79"/>
      <c r="Q13" s="79"/>
      <c r="R13" s="79"/>
      <c r="S13" s="79"/>
      <c r="T13" s="79"/>
      <c r="U13" s="79"/>
      <c r="V13" s="79"/>
      <c r="W13" s="79"/>
      <c r="X13" s="79"/>
    </row>
    <row r="14" ht="20.25" customHeight="true" spans="1:24">
      <c r="A14" s="144" t="s">
        <v>193</v>
      </c>
      <c r="B14" s="144" t="s">
        <v>70</v>
      </c>
      <c r="C14" s="144" t="s">
        <v>194</v>
      </c>
      <c r="D14" s="144" t="s">
        <v>195</v>
      </c>
      <c r="E14" s="144" t="s">
        <v>119</v>
      </c>
      <c r="F14" s="144" t="s">
        <v>120</v>
      </c>
      <c r="G14" s="144" t="s">
        <v>202</v>
      </c>
      <c r="H14" s="144" t="s">
        <v>203</v>
      </c>
      <c r="I14" s="79">
        <v>766152</v>
      </c>
      <c r="J14" s="79">
        <v>766152</v>
      </c>
      <c r="K14" s="15"/>
      <c r="L14" s="15"/>
      <c r="M14" s="79">
        <v>766152</v>
      </c>
      <c r="N14" s="15"/>
      <c r="O14" s="79"/>
      <c r="P14" s="79"/>
      <c r="Q14" s="79"/>
      <c r="R14" s="79"/>
      <c r="S14" s="79"/>
      <c r="T14" s="79"/>
      <c r="U14" s="79"/>
      <c r="V14" s="79"/>
      <c r="W14" s="79"/>
      <c r="X14" s="79"/>
    </row>
    <row r="15" ht="20.25" customHeight="true" spans="1:24">
      <c r="A15" s="144" t="s">
        <v>193</v>
      </c>
      <c r="B15" s="144" t="s">
        <v>70</v>
      </c>
      <c r="C15" s="144" t="s">
        <v>204</v>
      </c>
      <c r="D15" s="144" t="s">
        <v>205</v>
      </c>
      <c r="E15" s="144" t="s">
        <v>101</v>
      </c>
      <c r="F15" s="144" t="s">
        <v>102</v>
      </c>
      <c r="G15" s="144" t="s">
        <v>206</v>
      </c>
      <c r="H15" s="144" t="s">
        <v>207</v>
      </c>
      <c r="I15" s="79">
        <v>301800</v>
      </c>
      <c r="J15" s="79">
        <v>301800</v>
      </c>
      <c r="K15" s="15"/>
      <c r="L15" s="15"/>
      <c r="M15" s="79">
        <v>301800</v>
      </c>
      <c r="N15" s="15"/>
      <c r="O15" s="79"/>
      <c r="P15" s="79"/>
      <c r="Q15" s="79"/>
      <c r="R15" s="79"/>
      <c r="S15" s="79"/>
      <c r="T15" s="79"/>
      <c r="U15" s="79"/>
      <c r="V15" s="79"/>
      <c r="W15" s="79"/>
      <c r="X15" s="79"/>
    </row>
    <row r="16" ht="20.25" customHeight="true" spans="1:24">
      <c r="A16" s="144" t="s">
        <v>193</v>
      </c>
      <c r="B16" s="144" t="s">
        <v>70</v>
      </c>
      <c r="C16" s="144" t="s">
        <v>204</v>
      </c>
      <c r="D16" s="144" t="s">
        <v>205</v>
      </c>
      <c r="E16" s="144" t="s">
        <v>107</v>
      </c>
      <c r="F16" s="144" t="s">
        <v>108</v>
      </c>
      <c r="G16" s="144" t="s">
        <v>208</v>
      </c>
      <c r="H16" s="144" t="s">
        <v>209</v>
      </c>
      <c r="I16" s="79">
        <v>148950</v>
      </c>
      <c r="J16" s="79">
        <v>148950</v>
      </c>
      <c r="K16" s="15"/>
      <c r="L16" s="15"/>
      <c r="M16" s="79">
        <v>148950</v>
      </c>
      <c r="N16" s="15"/>
      <c r="O16" s="79"/>
      <c r="P16" s="79"/>
      <c r="Q16" s="79"/>
      <c r="R16" s="79"/>
      <c r="S16" s="79"/>
      <c r="T16" s="79"/>
      <c r="U16" s="79"/>
      <c r="V16" s="79"/>
      <c r="W16" s="79"/>
      <c r="X16" s="79"/>
    </row>
    <row r="17" ht="20.25" customHeight="true" spans="1:24">
      <c r="A17" s="144" t="s">
        <v>193</v>
      </c>
      <c r="B17" s="144" t="s">
        <v>70</v>
      </c>
      <c r="C17" s="144" t="s">
        <v>204</v>
      </c>
      <c r="D17" s="144" t="s">
        <v>205</v>
      </c>
      <c r="E17" s="144" t="s">
        <v>109</v>
      </c>
      <c r="F17" s="144" t="s">
        <v>110</v>
      </c>
      <c r="G17" s="144" t="s">
        <v>210</v>
      </c>
      <c r="H17" s="144" t="s">
        <v>211</v>
      </c>
      <c r="I17" s="79">
        <v>94350</v>
      </c>
      <c r="J17" s="79">
        <v>94350</v>
      </c>
      <c r="K17" s="15"/>
      <c r="L17" s="15"/>
      <c r="M17" s="79">
        <v>94350</v>
      </c>
      <c r="N17" s="15"/>
      <c r="O17" s="79"/>
      <c r="P17" s="79"/>
      <c r="Q17" s="79"/>
      <c r="R17" s="79"/>
      <c r="S17" s="79"/>
      <c r="T17" s="79"/>
      <c r="U17" s="79"/>
      <c r="V17" s="79"/>
      <c r="W17" s="79"/>
      <c r="X17" s="79"/>
    </row>
    <row r="18" ht="20.25" customHeight="true" spans="1:24">
      <c r="A18" s="144" t="s">
        <v>193</v>
      </c>
      <c r="B18" s="144" t="s">
        <v>70</v>
      </c>
      <c r="C18" s="144" t="s">
        <v>204</v>
      </c>
      <c r="D18" s="144" t="s">
        <v>205</v>
      </c>
      <c r="E18" s="144" t="s">
        <v>111</v>
      </c>
      <c r="F18" s="144" t="s">
        <v>112</v>
      </c>
      <c r="G18" s="144" t="s">
        <v>212</v>
      </c>
      <c r="H18" s="144" t="s">
        <v>213</v>
      </c>
      <c r="I18" s="79">
        <v>7755</v>
      </c>
      <c r="J18" s="79">
        <v>7755</v>
      </c>
      <c r="K18" s="15"/>
      <c r="L18" s="15"/>
      <c r="M18" s="79">
        <v>7755</v>
      </c>
      <c r="N18" s="15"/>
      <c r="O18" s="79"/>
      <c r="P18" s="79"/>
      <c r="Q18" s="79"/>
      <c r="R18" s="79"/>
      <c r="S18" s="79"/>
      <c r="T18" s="79"/>
      <c r="U18" s="79"/>
      <c r="V18" s="79"/>
      <c r="W18" s="79"/>
      <c r="X18" s="79"/>
    </row>
    <row r="19" ht="20.25" customHeight="true" spans="1:24">
      <c r="A19" s="144" t="s">
        <v>193</v>
      </c>
      <c r="B19" s="144" t="s">
        <v>70</v>
      </c>
      <c r="C19" s="144" t="s">
        <v>204</v>
      </c>
      <c r="D19" s="144" t="s">
        <v>205</v>
      </c>
      <c r="E19" s="144" t="s">
        <v>111</v>
      </c>
      <c r="F19" s="144" t="s">
        <v>112</v>
      </c>
      <c r="G19" s="144" t="s">
        <v>212</v>
      </c>
      <c r="H19" s="144" t="s">
        <v>213</v>
      </c>
      <c r="I19" s="79">
        <v>6840</v>
      </c>
      <c r="J19" s="79">
        <v>6840</v>
      </c>
      <c r="K19" s="15"/>
      <c r="L19" s="15"/>
      <c r="M19" s="79">
        <v>6840</v>
      </c>
      <c r="N19" s="15"/>
      <c r="O19" s="79"/>
      <c r="P19" s="79"/>
      <c r="Q19" s="79"/>
      <c r="R19" s="79"/>
      <c r="S19" s="79"/>
      <c r="T19" s="79"/>
      <c r="U19" s="79"/>
      <c r="V19" s="79"/>
      <c r="W19" s="79"/>
      <c r="X19" s="79"/>
    </row>
    <row r="20" ht="20.25" customHeight="true" spans="1:24">
      <c r="A20" s="144" t="s">
        <v>193</v>
      </c>
      <c r="B20" s="144" t="s">
        <v>70</v>
      </c>
      <c r="C20" s="144" t="s">
        <v>204</v>
      </c>
      <c r="D20" s="144" t="s">
        <v>205</v>
      </c>
      <c r="E20" s="144" t="s">
        <v>119</v>
      </c>
      <c r="F20" s="144" t="s">
        <v>120</v>
      </c>
      <c r="G20" s="144" t="s">
        <v>212</v>
      </c>
      <c r="H20" s="144" t="s">
        <v>213</v>
      </c>
      <c r="I20" s="79">
        <v>13200</v>
      </c>
      <c r="J20" s="79">
        <v>13200</v>
      </c>
      <c r="K20" s="15"/>
      <c r="L20" s="15"/>
      <c r="M20" s="79">
        <v>13200</v>
      </c>
      <c r="N20" s="15"/>
      <c r="O20" s="79"/>
      <c r="P20" s="79"/>
      <c r="Q20" s="79"/>
      <c r="R20" s="79"/>
      <c r="S20" s="79"/>
      <c r="T20" s="79"/>
      <c r="U20" s="79"/>
      <c r="V20" s="79"/>
      <c r="W20" s="79"/>
      <c r="X20" s="79"/>
    </row>
    <row r="21" ht="20.25" customHeight="true" spans="1:24">
      <c r="A21" s="144" t="s">
        <v>193</v>
      </c>
      <c r="B21" s="144" t="s">
        <v>70</v>
      </c>
      <c r="C21" s="144" t="s">
        <v>214</v>
      </c>
      <c r="D21" s="144" t="s">
        <v>126</v>
      </c>
      <c r="E21" s="144" t="s">
        <v>125</v>
      </c>
      <c r="F21" s="144" t="s">
        <v>126</v>
      </c>
      <c r="G21" s="144" t="s">
        <v>215</v>
      </c>
      <c r="H21" s="144" t="s">
        <v>126</v>
      </c>
      <c r="I21" s="79">
        <v>400000</v>
      </c>
      <c r="J21" s="79">
        <v>400000</v>
      </c>
      <c r="K21" s="15"/>
      <c r="L21" s="15"/>
      <c r="M21" s="79">
        <v>400000</v>
      </c>
      <c r="N21" s="15"/>
      <c r="O21" s="79"/>
      <c r="P21" s="79"/>
      <c r="Q21" s="79"/>
      <c r="R21" s="79"/>
      <c r="S21" s="79"/>
      <c r="T21" s="79"/>
      <c r="U21" s="79"/>
      <c r="V21" s="79"/>
      <c r="W21" s="79"/>
      <c r="X21" s="79"/>
    </row>
    <row r="22" ht="20.25" customHeight="true" spans="1:24">
      <c r="A22" s="144" t="s">
        <v>193</v>
      </c>
      <c r="B22" s="144" t="s">
        <v>70</v>
      </c>
      <c r="C22" s="144" t="s">
        <v>216</v>
      </c>
      <c r="D22" s="144" t="s">
        <v>217</v>
      </c>
      <c r="E22" s="144" t="s">
        <v>119</v>
      </c>
      <c r="F22" s="144" t="s">
        <v>120</v>
      </c>
      <c r="G22" s="144" t="s">
        <v>218</v>
      </c>
      <c r="H22" s="144" t="s">
        <v>217</v>
      </c>
      <c r="I22" s="79">
        <v>19091.76</v>
      </c>
      <c r="J22" s="79">
        <v>19091.76</v>
      </c>
      <c r="K22" s="15"/>
      <c r="L22" s="15"/>
      <c r="M22" s="79">
        <v>19091.76</v>
      </c>
      <c r="N22" s="15"/>
      <c r="O22" s="79"/>
      <c r="P22" s="79"/>
      <c r="Q22" s="79"/>
      <c r="R22" s="79"/>
      <c r="S22" s="79"/>
      <c r="T22" s="79"/>
      <c r="U22" s="79"/>
      <c r="V22" s="79"/>
      <c r="W22" s="79"/>
      <c r="X22" s="79"/>
    </row>
    <row r="23" ht="20.25" customHeight="true" spans="1:24">
      <c r="A23" s="144" t="s">
        <v>193</v>
      </c>
      <c r="B23" s="144" t="s">
        <v>70</v>
      </c>
      <c r="C23" s="144" t="s">
        <v>219</v>
      </c>
      <c r="D23" s="144" t="s">
        <v>220</v>
      </c>
      <c r="E23" s="144" t="s">
        <v>119</v>
      </c>
      <c r="F23" s="144" t="s">
        <v>120</v>
      </c>
      <c r="G23" s="144" t="s">
        <v>221</v>
      </c>
      <c r="H23" s="144" t="s">
        <v>222</v>
      </c>
      <c r="I23" s="79">
        <v>5000</v>
      </c>
      <c r="J23" s="79">
        <v>5000</v>
      </c>
      <c r="K23" s="15"/>
      <c r="L23" s="15"/>
      <c r="M23" s="79">
        <v>5000</v>
      </c>
      <c r="N23" s="15"/>
      <c r="O23" s="79"/>
      <c r="P23" s="79"/>
      <c r="Q23" s="79"/>
      <c r="R23" s="79"/>
      <c r="S23" s="79"/>
      <c r="T23" s="79"/>
      <c r="U23" s="79"/>
      <c r="V23" s="79"/>
      <c r="W23" s="79"/>
      <c r="X23" s="79"/>
    </row>
    <row r="24" ht="20.25" customHeight="true" spans="1:24">
      <c r="A24" s="144" t="s">
        <v>193</v>
      </c>
      <c r="B24" s="144" t="s">
        <v>70</v>
      </c>
      <c r="C24" s="144" t="s">
        <v>219</v>
      </c>
      <c r="D24" s="144" t="s">
        <v>220</v>
      </c>
      <c r="E24" s="144" t="s">
        <v>119</v>
      </c>
      <c r="F24" s="144" t="s">
        <v>120</v>
      </c>
      <c r="G24" s="144" t="s">
        <v>221</v>
      </c>
      <c r="H24" s="144" t="s">
        <v>222</v>
      </c>
      <c r="I24" s="79">
        <v>37735</v>
      </c>
      <c r="J24" s="79">
        <v>37735</v>
      </c>
      <c r="K24" s="15"/>
      <c r="L24" s="15"/>
      <c r="M24" s="79">
        <v>37735</v>
      </c>
      <c r="N24" s="15"/>
      <c r="O24" s="79"/>
      <c r="P24" s="79"/>
      <c r="Q24" s="79"/>
      <c r="R24" s="79"/>
      <c r="S24" s="79"/>
      <c r="T24" s="79"/>
      <c r="U24" s="79"/>
      <c r="V24" s="79"/>
      <c r="W24" s="79"/>
      <c r="X24" s="79"/>
    </row>
    <row r="25" ht="20.25" customHeight="true" spans="1:24">
      <c r="A25" s="144" t="s">
        <v>193</v>
      </c>
      <c r="B25" s="144" t="s">
        <v>70</v>
      </c>
      <c r="C25" s="144" t="s">
        <v>219</v>
      </c>
      <c r="D25" s="144" t="s">
        <v>220</v>
      </c>
      <c r="E25" s="144" t="s">
        <v>119</v>
      </c>
      <c r="F25" s="144" t="s">
        <v>120</v>
      </c>
      <c r="G25" s="144" t="s">
        <v>223</v>
      </c>
      <c r="H25" s="144" t="s">
        <v>224</v>
      </c>
      <c r="I25" s="79">
        <v>15150</v>
      </c>
      <c r="J25" s="79">
        <v>15150</v>
      </c>
      <c r="K25" s="15"/>
      <c r="L25" s="15"/>
      <c r="M25" s="79">
        <v>15150</v>
      </c>
      <c r="N25" s="15"/>
      <c r="O25" s="79"/>
      <c r="P25" s="79"/>
      <c r="Q25" s="79"/>
      <c r="R25" s="79"/>
      <c r="S25" s="79"/>
      <c r="T25" s="79"/>
      <c r="U25" s="79"/>
      <c r="V25" s="79"/>
      <c r="W25" s="79"/>
      <c r="X25" s="79"/>
    </row>
    <row r="26" ht="20.25" customHeight="true" spans="1:24">
      <c r="A26" s="144" t="s">
        <v>193</v>
      </c>
      <c r="B26" s="144" t="s">
        <v>70</v>
      </c>
      <c r="C26" s="144" t="s">
        <v>219</v>
      </c>
      <c r="D26" s="144" t="s">
        <v>220</v>
      </c>
      <c r="E26" s="144" t="s">
        <v>119</v>
      </c>
      <c r="F26" s="144" t="s">
        <v>120</v>
      </c>
      <c r="G26" s="144" t="s">
        <v>225</v>
      </c>
      <c r="H26" s="144" t="s">
        <v>226</v>
      </c>
      <c r="I26" s="79">
        <v>30000</v>
      </c>
      <c r="J26" s="79">
        <v>30000</v>
      </c>
      <c r="K26" s="15"/>
      <c r="L26" s="15"/>
      <c r="M26" s="79">
        <v>30000</v>
      </c>
      <c r="N26" s="15"/>
      <c r="O26" s="79"/>
      <c r="P26" s="79"/>
      <c r="Q26" s="79"/>
      <c r="R26" s="79"/>
      <c r="S26" s="79"/>
      <c r="T26" s="79"/>
      <c r="U26" s="79"/>
      <c r="V26" s="79"/>
      <c r="W26" s="79"/>
      <c r="X26" s="79"/>
    </row>
    <row r="27" ht="20.25" customHeight="true" spans="1:24">
      <c r="A27" s="144" t="s">
        <v>193</v>
      </c>
      <c r="B27" s="144" t="s">
        <v>70</v>
      </c>
      <c r="C27" s="144" t="s">
        <v>219</v>
      </c>
      <c r="D27" s="144" t="s">
        <v>220</v>
      </c>
      <c r="E27" s="144" t="s">
        <v>119</v>
      </c>
      <c r="F27" s="144" t="s">
        <v>120</v>
      </c>
      <c r="G27" s="144" t="s">
        <v>227</v>
      </c>
      <c r="H27" s="144" t="s">
        <v>228</v>
      </c>
      <c r="I27" s="79">
        <v>24000</v>
      </c>
      <c r="J27" s="79">
        <v>24000</v>
      </c>
      <c r="K27" s="15"/>
      <c r="L27" s="15"/>
      <c r="M27" s="79">
        <v>24000</v>
      </c>
      <c r="N27" s="15"/>
      <c r="O27" s="79"/>
      <c r="P27" s="79"/>
      <c r="Q27" s="79"/>
      <c r="R27" s="79"/>
      <c r="S27" s="79"/>
      <c r="T27" s="79"/>
      <c r="U27" s="79"/>
      <c r="V27" s="79"/>
      <c r="W27" s="79"/>
      <c r="X27" s="79"/>
    </row>
    <row r="28" ht="20.25" customHeight="true" spans="1:24">
      <c r="A28" s="144" t="s">
        <v>193</v>
      </c>
      <c r="B28" s="144" t="s">
        <v>70</v>
      </c>
      <c r="C28" s="144" t="s">
        <v>219</v>
      </c>
      <c r="D28" s="144" t="s">
        <v>220</v>
      </c>
      <c r="E28" s="144" t="s">
        <v>119</v>
      </c>
      <c r="F28" s="144" t="s">
        <v>120</v>
      </c>
      <c r="G28" s="144" t="s">
        <v>229</v>
      </c>
      <c r="H28" s="144" t="s">
        <v>230</v>
      </c>
      <c r="I28" s="79">
        <v>6000</v>
      </c>
      <c r="J28" s="79">
        <v>6000</v>
      </c>
      <c r="K28" s="15"/>
      <c r="L28" s="15"/>
      <c r="M28" s="79">
        <v>6000</v>
      </c>
      <c r="N28" s="15"/>
      <c r="O28" s="79"/>
      <c r="P28" s="79"/>
      <c r="Q28" s="79"/>
      <c r="R28" s="79"/>
      <c r="S28" s="79"/>
      <c r="T28" s="79"/>
      <c r="U28" s="79"/>
      <c r="V28" s="79"/>
      <c r="W28" s="79"/>
      <c r="X28" s="79"/>
    </row>
    <row r="29" ht="20.25" customHeight="true" spans="1:24">
      <c r="A29" s="144" t="s">
        <v>193</v>
      </c>
      <c r="B29" s="144" t="s">
        <v>70</v>
      </c>
      <c r="C29" s="144" t="s">
        <v>219</v>
      </c>
      <c r="D29" s="144" t="s">
        <v>220</v>
      </c>
      <c r="E29" s="144" t="s">
        <v>119</v>
      </c>
      <c r="F29" s="144" t="s">
        <v>120</v>
      </c>
      <c r="G29" s="144" t="s">
        <v>231</v>
      </c>
      <c r="H29" s="144" t="s">
        <v>232</v>
      </c>
      <c r="I29" s="79">
        <v>45000</v>
      </c>
      <c r="J29" s="79">
        <v>45000</v>
      </c>
      <c r="K29" s="15"/>
      <c r="L29" s="15"/>
      <c r="M29" s="79">
        <v>45000</v>
      </c>
      <c r="N29" s="15"/>
      <c r="O29" s="79"/>
      <c r="P29" s="79"/>
      <c r="Q29" s="79"/>
      <c r="R29" s="79"/>
      <c r="S29" s="79"/>
      <c r="T29" s="79"/>
      <c r="U29" s="79"/>
      <c r="V29" s="79"/>
      <c r="W29" s="79"/>
      <c r="X29" s="79"/>
    </row>
    <row r="30" ht="17.25" customHeight="true" spans="1:24">
      <c r="A30" s="30" t="s">
        <v>165</v>
      </c>
      <c r="B30" s="31"/>
      <c r="C30" s="145"/>
      <c r="D30" s="145"/>
      <c r="E30" s="145"/>
      <c r="F30" s="145"/>
      <c r="G30" s="145"/>
      <c r="H30" s="147"/>
      <c r="I30" s="79">
        <v>3714052.76</v>
      </c>
      <c r="J30" s="79">
        <v>3714052.76</v>
      </c>
      <c r="K30" s="79"/>
      <c r="L30" s="79"/>
      <c r="M30" s="79">
        <v>3714052.76</v>
      </c>
      <c r="N30" s="79"/>
      <c r="O30" s="79"/>
      <c r="P30" s="79"/>
      <c r="Q30" s="79"/>
      <c r="R30" s="79"/>
      <c r="S30" s="79"/>
      <c r="T30" s="79"/>
      <c r="U30" s="79"/>
      <c r="V30" s="79"/>
      <c r="W30" s="79"/>
      <c r="X30" s="79"/>
    </row>
  </sheetData>
  <mergeCells count="31">
    <mergeCell ref="A3:X3"/>
    <mergeCell ref="A4:H4"/>
    <mergeCell ref="I5:X5"/>
    <mergeCell ref="J6:N6"/>
    <mergeCell ref="O6:Q6"/>
    <mergeCell ref="S6:X6"/>
    <mergeCell ref="A30:H30"/>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true"/>
  <pageMargins left="0.369444444444444" right="0.369444444444444" top="0.559722222222222" bottom="0.559722222222222" header="0.479861111111111" footer="0.479861111111111"/>
  <pageSetup paperSize="9" scale="2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W13"/>
  <sheetViews>
    <sheetView showZeros="0" workbookViewId="0">
      <pane ySplit="1" topLeftCell="A2" activePane="bottomLeft" state="frozen"/>
      <selection/>
      <selection pane="bottomLeft" activeCell="A1" sqref="A1"/>
    </sheetView>
  </sheetViews>
  <sheetFormatPr defaultColWidth="9.14166666666667" defaultRowHeight="14.25" customHeight="true"/>
  <cols>
    <col min="1" max="1" width="10.2833333333333" customWidth="true"/>
    <col min="2" max="2" width="13.425" customWidth="true"/>
    <col min="3" max="3" width="32.85" customWidth="true"/>
    <col min="4" max="4" width="23.85" customWidth="true"/>
    <col min="5" max="5" width="11.1416666666667" customWidth="true"/>
    <col min="6" max="6" width="17.7083333333333" customWidth="true"/>
    <col min="7" max="7" width="9.85" customWidth="true"/>
    <col min="8" max="8" width="17.7083333333333" customWidth="true"/>
    <col min="9" max="13" width="20" customWidth="true"/>
    <col min="14" max="14" width="12.2833333333333" customWidth="true"/>
    <col min="15" max="15" width="12.7083333333333" customWidth="true"/>
    <col min="16" max="16" width="11.1416666666667" customWidth="true"/>
    <col min="17" max="21" width="19.85" customWidth="true"/>
    <col min="22" max="22" width="20" customWidth="true"/>
    <col min="23" max="23" width="19.85" customWidth="true"/>
  </cols>
  <sheetData>
    <row r="1" customHeight="true" spans="1:23">
      <c r="A1" s="1"/>
      <c r="B1" s="1"/>
      <c r="C1" s="1"/>
      <c r="D1" s="1"/>
      <c r="E1" s="1"/>
      <c r="F1" s="1"/>
      <c r="G1" s="1"/>
      <c r="H1" s="1"/>
      <c r="I1" s="1"/>
      <c r="J1" s="1"/>
      <c r="K1" s="1"/>
      <c r="L1" s="1"/>
      <c r="M1" s="1"/>
      <c r="N1" s="1"/>
      <c r="O1" s="1"/>
      <c r="P1" s="1"/>
      <c r="Q1" s="1"/>
      <c r="R1" s="1"/>
      <c r="S1" s="1"/>
      <c r="T1" s="1"/>
      <c r="U1" s="1"/>
      <c r="V1" s="1"/>
      <c r="W1" s="1"/>
    </row>
    <row r="2" ht="13.5" customHeight="true" spans="2:23">
      <c r="B2" s="135"/>
      <c r="E2" s="2"/>
      <c r="F2" s="2"/>
      <c r="G2" s="2"/>
      <c r="H2" s="2"/>
      <c r="U2" s="135"/>
      <c r="W2" s="140" t="s">
        <v>233</v>
      </c>
    </row>
    <row r="3" ht="46.5" customHeight="true" spans="1:23">
      <c r="A3" s="3" t="str">
        <f>"2025"&amp;"年部门项目支出预算表"</f>
        <v>2025年部门项目支出预算表</v>
      </c>
      <c r="B3" s="3"/>
      <c r="C3" s="3"/>
      <c r="D3" s="3"/>
      <c r="E3" s="3"/>
      <c r="F3" s="3"/>
      <c r="G3" s="3"/>
      <c r="H3" s="3"/>
      <c r="I3" s="3"/>
      <c r="J3" s="3"/>
      <c r="K3" s="3"/>
      <c r="L3" s="3"/>
      <c r="M3" s="3"/>
      <c r="N3" s="3"/>
      <c r="O3" s="3"/>
      <c r="P3" s="3"/>
      <c r="Q3" s="3"/>
      <c r="R3" s="3"/>
      <c r="S3" s="3"/>
      <c r="T3" s="3"/>
      <c r="U3" s="3"/>
      <c r="V3" s="3"/>
      <c r="W3" s="3"/>
    </row>
    <row r="4" ht="13.5" customHeight="true" spans="1:23">
      <c r="A4" s="4" t="str">
        <f>"单位名称："&amp;"昆明市测绘管理中心"</f>
        <v>单位名称：昆明市测绘管理中心</v>
      </c>
      <c r="B4" s="5"/>
      <c r="C4" s="5"/>
      <c r="D4" s="5"/>
      <c r="E4" s="5"/>
      <c r="F4" s="5"/>
      <c r="G4" s="5"/>
      <c r="H4" s="5"/>
      <c r="I4" s="20"/>
      <c r="J4" s="20"/>
      <c r="K4" s="20"/>
      <c r="L4" s="20"/>
      <c r="M4" s="20"/>
      <c r="N4" s="20"/>
      <c r="O4" s="20"/>
      <c r="P4" s="20"/>
      <c r="Q4" s="20"/>
      <c r="U4" s="135"/>
      <c r="W4" s="118" t="s">
        <v>1</v>
      </c>
    </row>
    <row r="5" ht="21.75" customHeight="true" spans="1:23">
      <c r="A5" s="6" t="s">
        <v>234</v>
      </c>
      <c r="B5" s="7" t="s">
        <v>177</v>
      </c>
      <c r="C5" s="6" t="s">
        <v>178</v>
      </c>
      <c r="D5" s="6" t="s">
        <v>235</v>
      </c>
      <c r="E5" s="7" t="s">
        <v>179</v>
      </c>
      <c r="F5" s="7" t="s">
        <v>180</v>
      </c>
      <c r="G5" s="7" t="s">
        <v>236</v>
      </c>
      <c r="H5" s="7" t="s">
        <v>237</v>
      </c>
      <c r="I5" s="32" t="s">
        <v>55</v>
      </c>
      <c r="J5" s="22" t="s">
        <v>238</v>
      </c>
      <c r="K5" s="23"/>
      <c r="L5" s="23"/>
      <c r="M5" s="24"/>
      <c r="N5" s="22" t="s">
        <v>185</v>
      </c>
      <c r="O5" s="23"/>
      <c r="P5" s="24"/>
      <c r="Q5" s="7" t="s">
        <v>61</v>
      </c>
      <c r="R5" s="22" t="s">
        <v>62</v>
      </c>
      <c r="S5" s="23"/>
      <c r="T5" s="23"/>
      <c r="U5" s="23"/>
      <c r="V5" s="23"/>
      <c r="W5" s="24"/>
    </row>
    <row r="6" ht="21.75" customHeight="true" spans="1:23">
      <c r="A6" s="8"/>
      <c r="B6" s="33"/>
      <c r="C6" s="8"/>
      <c r="D6" s="8"/>
      <c r="E6" s="9"/>
      <c r="F6" s="9"/>
      <c r="G6" s="9"/>
      <c r="H6" s="9"/>
      <c r="I6" s="33"/>
      <c r="J6" s="136" t="s">
        <v>58</v>
      </c>
      <c r="K6" s="137"/>
      <c r="L6" s="7" t="s">
        <v>59</v>
      </c>
      <c r="M6" s="7" t="s">
        <v>60</v>
      </c>
      <c r="N6" s="7" t="s">
        <v>58</v>
      </c>
      <c r="O6" s="7" t="s">
        <v>59</v>
      </c>
      <c r="P6" s="7" t="s">
        <v>60</v>
      </c>
      <c r="Q6" s="9"/>
      <c r="R6" s="7" t="s">
        <v>57</v>
      </c>
      <c r="S6" s="7" t="s">
        <v>64</v>
      </c>
      <c r="T6" s="7" t="s">
        <v>191</v>
      </c>
      <c r="U6" s="7" t="s">
        <v>66</v>
      </c>
      <c r="V6" s="7" t="s">
        <v>67</v>
      </c>
      <c r="W6" s="7" t="s">
        <v>68</v>
      </c>
    </row>
    <row r="7" ht="21" customHeight="true" spans="1:23">
      <c r="A7" s="33"/>
      <c r="B7" s="33"/>
      <c r="C7" s="33"/>
      <c r="D7" s="33"/>
      <c r="E7" s="33"/>
      <c r="F7" s="33"/>
      <c r="G7" s="33"/>
      <c r="H7" s="33"/>
      <c r="I7" s="33"/>
      <c r="J7" s="138" t="s">
        <v>57</v>
      </c>
      <c r="K7" s="139"/>
      <c r="L7" s="33"/>
      <c r="M7" s="33"/>
      <c r="N7" s="33"/>
      <c r="O7" s="33"/>
      <c r="P7" s="33"/>
      <c r="Q7" s="33"/>
      <c r="R7" s="33"/>
      <c r="S7" s="33"/>
      <c r="T7" s="33"/>
      <c r="U7" s="33"/>
      <c r="V7" s="33"/>
      <c r="W7" s="33"/>
    </row>
    <row r="8" ht="39.75" customHeight="true" spans="1:23">
      <c r="A8" s="10"/>
      <c r="B8" s="26"/>
      <c r="C8" s="10"/>
      <c r="D8" s="10"/>
      <c r="E8" s="11"/>
      <c r="F8" s="11"/>
      <c r="G8" s="11"/>
      <c r="H8" s="11"/>
      <c r="I8" s="26"/>
      <c r="J8" s="66" t="s">
        <v>57</v>
      </c>
      <c r="K8" s="66" t="s">
        <v>239</v>
      </c>
      <c r="L8" s="11"/>
      <c r="M8" s="11"/>
      <c r="N8" s="11"/>
      <c r="O8" s="11"/>
      <c r="P8" s="11"/>
      <c r="Q8" s="11"/>
      <c r="R8" s="11"/>
      <c r="S8" s="11"/>
      <c r="T8" s="11"/>
      <c r="U8" s="26"/>
      <c r="V8" s="11"/>
      <c r="W8" s="11"/>
    </row>
    <row r="9" ht="15" customHeight="true" spans="1:23">
      <c r="A9" s="12">
        <v>1</v>
      </c>
      <c r="B9" s="12">
        <v>2</v>
      </c>
      <c r="C9" s="12">
        <v>3</v>
      </c>
      <c r="D9" s="12">
        <v>4</v>
      </c>
      <c r="E9" s="12">
        <v>5</v>
      </c>
      <c r="F9" s="12">
        <v>6</v>
      </c>
      <c r="G9" s="12">
        <v>7</v>
      </c>
      <c r="H9" s="12">
        <v>8</v>
      </c>
      <c r="I9" s="12">
        <v>9</v>
      </c>
      <c r="J9" s="12">
        <v>10</v>
      </c>
      <c r="K9" s="12">
        <v>11</v>
      </c>
      <c r="L9" s="36">
        <v>12</v>
      </c>
      <c r="M9" s="36">
        <v>13</v>
      </c>
      <c r="N9" s="36">
        <v>14</v>
      </c>
      <c r="O9" s="36">
        <v>15</v>
      </c>
      <c r="P9" s="36">
        <v>16</v>
      </c>
      <c r="Q9" s="36">
        <v>17</v>
      </c>
      <c r="R9" s="36">
        <v>18</v>
      </c>
      <c r="S9" s="36">
        <v>19</v>
      </c>
      <c r="T9" s="36">
        <v>20</v>
      </c>
      <c r="U9" s="12">
        <v>21</v>
      </c>
      <c r="V9" s="36">
        <v>22</v>
      </c>
      <c r="W9" s="12">
        <v>23</v>
      </c>
    </row>
    <row r="10" ht="21.75" customHeight="true" spans="1:23">
      <c r="A10" s="67" t="s">
        <v>240</v>
      </c>
      <c r="B10" s="67" t="s">
        <v>241</v>
      </c>
      <c r="C10" s="67" t="s">
        <v>242</v>
      </c>
      <c r="D10" s="67" t="s">
        <v>70</v>
      </c>
      <c r="E10" s="67" t="s">
        <v>117</v>
      </c>
      <c r="F10" s="67" t="s">
        <v>118</v>
      </c>
      <c r="G10" s="67" t="s">
        <v>243</v>
      </c>
      <c r="H10" s="67" t="s">
        <v>244</v>
      </c>
      <c r="I10" s="79">
        <v>150000</v>
      </c>
      <c r="J10" s="79">
        <v>150000</v>
      </c>
      <c r="K10" s="79">
        <v>150000</v>
      </c>
      <c r="L10" s="79"/>
      <c r="M10" s="79"/>
      <c r="N10" s="79"/>
      <c r="O10" s="79"/>
      <c r="P10" s="79"/>
      <c r="Q10" s="79"/>
      <c r="R10" s="79"/>
      <c r="S10" s="79"/>
      <c r="T10" s="79"/>
      <c r="U10" s="79"/>
      <c r="V10" s="79"/>
      <c r="W10" s="79"/>
    </row>
    <row r="11" ht="21.75" customHeight="true" spans="1:23">
      <c r="A11" s="67" t="s">
        <v>240</v>
      </c>
      <c r="B11" s="67" t="s">
        <v>245</v>
      </c>
      <c r="C11" s="67" t="s">
        <v>246</v>
      </c>
      <c r="D11" s="67" t="s">
        <v>70</v>
      </c>
      <c r="E11" s="67" t="s">
        <v>117</v>
      </c>
      <c r="F11" s="67" t="s">
        <v>118</v>
      </c>
      <c r="G11" s="67" t="s">
        <v>243</v>
      </c>
      <c r="H11" s="67" t="s">
        <v>244</v>
      </c>
      <c r="I11" s="79">
        <v>50000</v>
      </c>
      <c r="J11" s="79">
        <v>50000</v>
      </c>
      <c r="K11" s="79">
        <v>50000</v>
      </c>
      <c r="L11" s="79"/>
      <c r="M11" s="79"/>
      <c r="N11" s="79"/>
      <c r="O11" s="79"/>
      <c r="P11" s="79"/>
      <c r="Q11" s="79"/>
      <c r="R11" s="79"/>
      <c r="S11" s="79"/>
      <c r="T11" s="79"/>
      <c r="U11" s="79"/>
      <c r="V11" s="79"/>
      <c r="W11" s="79"/>
    </row>
    <row r="12" ht="21.75" customHeight="true" spans="1:23">
      <c r="A12" s="67" t="s">
        <v>240</v>
      </c>
      <c r="B12" s="67" t="s">
        <v>247</v>
      </c>
      <c r="C12" s="67" t="s">
        <v>248</v>
      </c>
      <c r="D12" s="67" t="s">
        <v>70</v>
      </c>
      <c r="E12" s="67" t="s">
        <v>117</v>
      </c>
      <c r="F12" s="67" t="s">
        <v>118</v>
      </c>
      <c r="G12" s="67" t="s">
        <v>243</v>
      </c>
      <c r="H12" s="67" t="s">
        <v>244</v>
      </c>
      <c r="I12" s="79">
        <v>200000</v>
      </c>
      <c r="J12" s="79">
        <v>200000</v>
      </c>
      <c r="K12" s="79">
        <v>200000</v>
      </c>
      <c r="L12" s="79"/>
      <c r="M12" s="79"/>
      <c r="N12" s="79"/>
      <c r="O12" s="79"/>
      <c r="P12" s="79"/>
      <c r="Q12" s="79"/>
      <c r="R12" s="79"/>
      <c r="S12" s="79"/>
      <c r="T12" s="79"/>
      <c r="U12" s="79"/>
      <c r="V12" s="79"/>
      <c r="W12" s="79"/>
    </row>
    <row r="13" ht="18.75" customHeight="true" spans="1:23">
      <c r="A13" s="30" t="s">
        <v>165</v>
      </c>
      <c r="B13" s="31"/>
      <c r="C13" s="31"/>
      <c r="D13" s="31"/>
      <c r="E13" s="31"/>
      <c r="F13" s="31"/>
      <c r="G13" s="31"/>
      <c r="H13" s="35"/>
      <c r="I13" s="79">
        <v>400000</v>
      </c>
      <c r="J13" s="79">
        <v>400000</v>
      </c>
      <c r="K13" s="79">
        <v>400000</v>
      </c>
      <c r="L13" s="79"/>
      <c r="M13" s="79"/>
      <c r="N13" s="79"/>
      <c r="O13" s="79"/>
      <c r="P13" s="79"/>
      <c r="Q13" s="79"/>
      <c r="R13" s="79"/>
      <c r="S13" s="79"/>
      <c r="T13" s="79"/>
      <c r="U13" s="79"/>
      <c r="V13" s="79"/>
      <c r="W13" s="79"/>
    </row>
  </sheetData>
  <mergeCells count="28">
    <mergeCell ref="A3:W3"/>
    <mergeCell ref="A4:H4"/>
    <mergeCell ref="J5:M5"/>
    <mergeCell ref="N5:P5"/>
    <mergeCell ref="R5:W5"/>
    <mergeCell ref="A13:H13"/>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true"/>
  <pageMargins left="0.369444444444444" right="0.369444444444444" top="0.559722222222222" bottom="0.559722222222222" header="0.479861111111111" footer="0.479861111111111"/>
  <pageSetup paperSize="9" scale="33"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J25"/>
  <sheetViews>
    <sheetView showZeros="0" workbookViewId="0">
      <pane ySplit="1" topLeftCell="A12" activePane="bottomLeft" state="frozen"/>
      <selection/>
      <selection pane="bottomLeft" activeCell="A1" sqref="A1"/>
    </sheetView>
  </sheetViews>
  <sheetFormatPr defaultColWidth="9.14166666666667" defaultRowHeight="12" customHeight="true"/>
  <cols>
    <col min="1" max="1" width="34.2833333333333" customWidth="true"/>
    <col min="2" max="2" width="29" customWidth="true"/>
    <col min="3" max="5" width="23.575" customWidth="true"/>
    <col min="6" max="6" width="11.2833333333333" customWidth="true"/>
    <col min="7" max="7" width="25.1416666666667" customWidth="true"/>
    <col min="8" max="8" width="15.575" customWidth="true"/>
    <col min="9" max="9" width="13.425" customWidth="true"/>
    <col min="10" max="10" width="18.85" customWidth="true"/>
  </cols>
  <sheetData>
    <row r="1" customHeight="true" spans="1:10">
      <c r="A1" s="1"/>
      <c r="B1" s="1"/>
      <c r="C1" s="1"/>
      <c r="D1" s="1"/>
      <c r="E1" s="1"/>
      <c r="F1" s="1"/>
      <c r="G1" s="1"/>
      <c r="H1" s="1"/>
      <c r="I1" s="1"/>
      <c r="J1" s="1"/>
    </row>
    <row r="2" ht="18" customHeight="true" spans="10:10">
      <c r="J2" s="19" t="s">
        <v>249</v>
      </c>
    </row>
    <row r="3" ht="39.75" customHeight="true" spans="1:10">
      <c r="A3" s="65" t="str">
        <f>"2025"&amp;"年部门项目支出绩效目标表"</f>
        <v>2025年部门项目支出绩效目标表</v>
      </c>
      <c r="B3" s="3"/>
      <c r="C3" s="3"/>
      <c r="D3" s="3"/>
      <c r="E3" s="3"/>
      <c r="F3" s="68"/>
      <c r="G3" s="3"/>
      <c r="H3" s="68"/>
      <c r="I3" s="68"/>
      <c r="J3" s="3"/>
    </row>
    <row r="4" ht="17.25" customHeight="true" spans="1:1">
      <c r="A4" s="4" t="str">
        <f>"单位名称："&amp;"昆明市测绘管理中心"</f>
        <v>单位名称：昆明市测绘管理中心</v>
      </c>
    </row>
    <row r="5" ht="44.25" customHeight="true" spans="1:10">
      <c r="A5" s="66" t="s">
        <v>178</v>
      </c>
      <c r="B5" s="66" t="s">
        <v>250</v>
      </c>
      <c r="C5" s="66" t="s">
        <v>251</v>
      </c>
      <c r="D5" s="66" t="s">
        <v>252</v>
      </c>
      <c r="E5" s="66" t="s">
        <v>253</v>
      </c>
      <c r="F5" s="69" t="s">
        <v>254</v>
      </c>
      <c r="G5" s="66" t="s">
        <v>255</v>
      </c>
      <c r="H5" s="69" t="s">
        <v>256</v>
      </c>
      <c r="I5" s="69" t="s">
        <v>257</v>
      </c>
      <c r="J5" s="66" t="s">
        <v>258</v>
      </c>
    </row>
    <row r="6" ht="18.75" customHeight="true" spans="1:10">
      <c r="A6" s="133">
        <v>1</v>
      </c>
      <c r="B6" s="133">
        <v>2</v>
      </c>
      <c r="C6" s="133">
        <v>3</v>
      </c>
      <c r="D6" s="133">
        <v>4</v>
      </c>
      <c r="E6" s="133">
        <v>5</v>
      </c>
      <c r="F6" s="36">
        <v>6</v>
      </c>
      <c r="G6" s="133">
        <v>7</v>
      </c>
      <c r="H6" s="36">
        <v>8</v>
      </c>
      <c r="I6" s="36">
        <v>9</v>
      </c>
      <c r="J6" s="133">
        <v>10</v>
      </c>
    </row>
    <row r="7" ht="42" customHeight="true" spans="1:10">
      <c r="A7" s="28" t="s">
        <v>70</v>
      </c>
      <c r="B7" s="67"/>
      <c r="C7" s="67"/>
      <c r="D7" s="67"/>
      <c r="E7" s="70"/>
      <c r="F7" s="71"/>
      <c r="G7" s="70"/>
      <c r="H7" s="71"/>
      <c r="I7" s="71"/>
      <c r="J7" s="70"/>
    </row>
    <row r="8" ht="42" customHeight="true" spans="1:10">
      <c r="A8" s="134" t="s">
        <v>248</v>
      </c>
      <c r="B8" s="13" t="s">
        <v>259</v>
      </c>
      <c r="C8" s="13" t="s">
        <v>260</v>
      </c>
      <c r="D8" s="13" t="s">
        <v>261</v>
      </c>
      <c r="E8" s="28" t="s">
        <v>262</v>
      </c>
      <c r="F8" s="13" t="s">
        <v>263</v>
      </c>
      <c r="G8" s="28" t="s">
        <v>82</v>
      </c>
      <c r="H8" s="13" t="s">
        <v>264</v>
      </c>
      <c r="I8" s="13" t="s">
        <v>265</v>
      </c>
      <c r="J8" s="28" t="s">
        <v>266</v>
      </c>
    </row>
    <row r="9" ht="42" customHeight="true" spans="1:10">
      <c r="A9" s="134" t="s">
        <v>248</v>
      </c>
      <c r="B9" s="13" t="s">
        <v>259</v>
      </c>
      <c r="C9" s="13" t="s">
        <v>260</v>
      </c>
      <c r="D9" s="13" t="s">
        <v>267</v>
      </c>
      <c r="E9" s="28" t="s">
        <v>268</v>
      </c>
      <c r="F9" s="13" t="s">
        <v>263</v>
      </c>
      <c r="G9" s="28" t="s">
        <v>269</v>
      </c>
      <c r="H9" s="13" t="s">
        <v>270</v>
      </c>
      <c r="I9" s="13" t="s">
        <v>265</v>
      </c>
      <c r="J9" s="28" t="s">
        <v>266</v>
      </c>
    </row>
    <row r="10" ht="42" customHeight="true" spans="1:10">
      <c r="A10" s="134" t="s">
        <v>248</v>
      </c>
      <c r="B10" s="13" t="s">
        <v>259</v>
      </c>
      <c r="C10" s="13" t="s">
        <v>260</v>
      </c>
      <c r="D10" s="13" t="s">
        <v>271</v>
      </c>
      <c r="E10" s="28" t="s">
        <v>272</v>
      </c>
      <c r="F10" s="13" t="s">
        <v>273</v>
      </c>
      <c r="G10" s="28" t="s">
        <v>82</v>
      </c>
      <c r="H10" s="13" t="s">
        <v>270</v>
      </c>
      <c r="I10" s="13" t="s">
        <v>265</v>
      </c>
      <c r="J10" s="28" t="s">
        <v>266</v>
      </c>
    </row>
    <row r="11" ht="42" customHeight="true" spans="1:10">
      <c r="A11" s="134" t="s">
        <v>248</v>
      </c>
      <c r="B11" s="13" t="s">
        <v>259</v>
      </c>
      <c r="C11" s="13" t="s">
        <v>260</v>
      </c>
      <c r="D11" s="13" t="s">
        <v>274</v>
      </c>
      <c r="E11" s="28" t="s">
        <v>275</v>
      </c>
      <c r="F11" s="13" t="s">
        <v>276</v>
      </c>
      <c r="G11" s="28" t="s">
        <v>82</v>
      </c>
      <c r="H11" s="13" t="s">
        <v>270</v>
      </c>
      <c r="I11" s="13" t="s">
        <v>265</v>
      </c>
      <c r="J11" s="28" t="s">
        <v>266</v>
      </c>
    </row>
    <row r="12" ht="42" customHeight="true" spans="1:10">
      <c r="A12" s="134" t="s">
        <v>248</v>
      </c>
      <c r="B12" s="13" t="s">
        <v>259</v>
      </c>
      <c r="C12" s="13" t="s">
        <v>277</v>
      </c>
      <c r="D12" s="13" t="s">
        <v>278</v>
      </c>
      <c r="E12" s="28" t="s">
        <v>279</v>
      </c>
      <c r="F12" s="13" t="s">
        <v>276</v>
      </c>
      <c r="G12" s="28" t="s">
        <v>82</v>
      </c>
      <c r="H12" s="13" t="s">
        <v>280</v>
      </c>
      <c r="I12" s="13" t="s">
        <v>265</v>
      </c>
      <c r="J12" s="28" t="s">
        <v>281</v>
      </c>
    </row>
    <row r="13" ht="42" customHeight="true" spans="1:10">
      <c r="A13" s="134" t="s">
        <v>248</v>
      </c>
      <c r="B13" s="13" t="s">
        <v>259</v>
      </c>
      <c r="C13" s="13" t="s">
        <v>282</v>
      </c>
      <c r="D13" s="13" t="s">
        <v>283</v>
      </c>
      <c r="E13" s="28" t="s">
        <v>284</v>
      </c>
      <c r="F13" s="13" t="s">
        <v>273</v>
      </c>
      <c r="G13" s="28" t="s">
        <v>285</v>
      </c>
      <c r="H13" s="13" t="s">
        <v>270</v>
      </c>
      <c r="I13" s="13" t="s">
        <v>265</v>
      </c>
      <c r="J13" s="28" t="s">
        <v>266</v>
      </c>
    </row>
    <row r="14" ht="42" customHeight="true" spans="1:10">
      <c r="A14" s="134" t="s">
        <v>246</v>
      </c>
      <c r="B14" s="13" t="s">
        <v>286</v>
      </c>
      <c r="C14" s="13" t="s">
        <v>260</v>
      </c>
      <c r="D14" s="13" t="s">
        <v>261</v>
      </c>
      <c r="E14" s="28" t="s">
        <v>287</v>
      </c>
      <c r="F14" s="13" t="s">
        <v>273</v>
      </c>
      <c r="G14" s="28" t="s">
        <v>288</v>
      </c>
      <c r="H14" s="13" t="s">
        <v>289</v>
      </c>
      <c r="I14" s="13" t="s">
        <v>265</v>
      </c>
      <c r="J14" s="28" t="s">
        <v>290</v>
      </c>
    </row>
    <row r="15" ht="42" customHeight="true" spans="1:10">
      <c r="A15" s="134" t="s">
        <v>246</v>
      </c>
      <c r="B15" s="13" t="s">
        <v>286</v>
      </c>
      <c r="C15" s="13" t="s">
        <v>260</v>
      </c>
      <c r="D15" s="13" t="s">
        <v>267</v>
      </c>
      <c r="E15" s="28" t="s">
        <v>291</v>
      </c>
      <c r="F15" s="13" t="s">
        <v>263</v>
      </c>
      <c r="G15" s="28" t="s">
        <v>269</v>
      </c>
      <c r="H15" s="13" t="s">
        <v>270</v>
      </c>
      <c r="I15" s="13" t="s">
        <v>265</v>
      </c>
      <c r="J15" s="28" t="s">
        <v>292</v>
      </c>
    </row>
    <row r="16" ht="42" customHeight="true" spans="1:10">
      <c r="A16" s="134" t="s">
        <v>246</v>
      </c>
      <c r="B16" s="13" t="s">
        <v>286</v>
      </c>
      <c r="C16" s="13" t="s">
        <v>260</v>
      </c>
      <c r="D16" s="13" t="s">
        <v>267</v>
      </c>
      <c r="E16" s="28" t="s">
        <v>293</v>
      </c>
      <c r="F16" s="13" t="s">
        <v>263</v>
      </c>
      <c r="G16" s="28" t="s">
        <v>269</v>
      </c>
      <c r="H16" s="13" t="s">
        <v>270</v>
      </c>
      <c r="I16" s="13" t="s">
        <v>265</v>
      </c>
      <c r="J16" s="28" t="s">
        <v>294</v>
      </c>
    </row>
    <row r="17" ht="42" customHeight="true" spans="1:10">
      <c r="A17" s="134" t="s">
        <v>246</v>
      </c>
      <c r="B17" s="13" t="s">
        <v>286</v>
      </c>
      <c r="C17" s="13" t="s">
        <v>260</v>
      </c>
      <c r="D17" s="13" t="s">
        <v>271</v>
      </c>
      <c r="E17" s="28" t="s">
        <v>295</v>
      </c>
      <c r="F17" s="13" t="s">
        <v>263</v>
      </c>
      <c r="G17" s="28" t="s">
        <v>269</v>
      </c>
      <c r="H17" s="13" t="s">
        <v>270</v>
      </c>
      <c r="I17" s="13" t="s">
        <v>265</v>
      </c>
      <c r="J17" s="28" t="s">
        <v>296</v>
      </c>
    </row>
    <row r="18" ht="42" customHeight="true" spans="1:10">
      <c r="A18" s="134" t="s">
        <v>246</v>
      </c>
      <c r="B18" s="13" t="s">
        <v>286</v>
      </c>
      <c r="C18" s="13" t="s">
        <v>277</v>
      </c>
      <c r="D18" s="13" t="s">
        <v>278</v>
      </c>
      <c r="E18" s="28" t="s">
        <v>297</v>
      </c>
      <c r="F18" s="13" t="s">
        <v>273</v>
      </c>
      <c r="G18" s="28" t="s">
        <v>91</v>
      </c>
      <c r="H18" s="13" t="s">
        <v>280</v>
      </c>
      <c r="I18" s="13" t="s">
        <v>265</v>
      </c>
      <c r="J18" s="28" t="s">
        <v>298</v>
      </c>
    </row>
    <row r="19" ht="42" customHeight="true" spans="1:10">
      <c r="A19" s="134" t="s">
        <v>246</v>
      </c>
      <c r="B19" s="13" t="s">
        <v>286</v>
      </c>
      <c r="C19" s="13" t="s">
        <v>282</v>
      </c>
      <c r="D19" s="13" t="s">
        <v>283</v>
      </c>
      <c r="E19" s="28" t="s">
        <v>299</v>
      </c>
      <c r="F19" s="13" t="s">
        <v>273</v>
      </c>
      <c r="G19" s="28" t="s">
        <v>300</v>
      </c>
      <c r="H19" s="13" t="s">
        <v>270</v>
      </c>
      <c r="I19" s="13" t="s">
        <v>265</v>
      </c>
      <c r="J19" s="28" t="s">
        <v>301</v>
      </c>
    </row>
    <row r="20" ht="42" customHeight="true" spans="1:10">
      <c r="A20" s="134" t="s">
        <v>242</v>
      </c>
      <c r="B20" s="13" t="s">
        <v>302</v>
      </c>
      <c r="C20" s="13" t="s">
        <v>260</v>
      </c>
      <c r="D20" s="13" t="s">
        <v>261</v>
      </c>
      <c r="E20" s="28" t="s">
        <v>303</v>
      </c>
      <c r="F20" s="13" t="s">
        <v>263</v>
      </c>
      <c r="G20" s="28" t="s">
        <v>82</v>
      </c>
      <c r="H20" s="13" t="s">
        <v>264</v>
      </c>
      <c r="I20" s="13" t="s">
        <v>265</v>
      </c>
      <c r="J20" s="28" t="s">
        <v>304</v>
      </c>
    </row>
    <row r="21" ht="42" customHeight="true" spans="1:10">
      <c r="A21" s="134" t="s">
        <v>242</v>
      </c>
      <c r="B21" s="13" t="s">
        <v>302</v>
      </c>
      <c r="C21" s="13" t="s">
        <v>260</v>
      </c>
      <c r="D21" s="13" t="s">
        <v>267</v>
      </c>
      <c r="E21" s="28" t="s">
        <v>268</v>
      </c>
      <c r="F21" s="13" t="s">
        <v>263</v>
      </c>
      <c r="G21" s="28" t="s">
        <v>269</v>
      </c>
      <c r="H21" s="13" t="s">
        <v>270</v>
      </c>
      <c r="I21" s="13" t="s">
        <v>265</v>
      </c>
      <c r="J21" s="28" t="s">
        <v>305</v>
      </c>
    </row>
    <row r="22" ht="42" customHeight="true" spans="1:10">
      <c r="A22" s="134" t="s">
        <v>242</v>
      </c>
      <c r="B22" s="13" t="s">
        <v>302</v>
      </c>
      <c r="C22" s="13" t="s">
        <v>260</v>
      </c>
      <c r="D22" s="13" t="s">
        <v>271</v>
      </c>
      <c r="E22" s="28" t="s">
        <v>272</v>
      </c>
      <c r="F22" s="13" t="s">
        <v>263</v>
      </c>
      <c r="G22" s="28" t="s">
        <v>93</v>
      </c>
      <c r="H22" s="13" t="s">
        <v>306</v>
      </c>
      <c r="I22" s="13" t="s">
        <v>265</v>
      </c>
      <c r="J22" s="28" t="s">
        <v>307</v>
      </c>
    </row>
    <row r="23" ht="42" customHeight="true" spans="1:10">
      <c r="A23" s="134" t="s">
        <v>242</v>
      </c>
      <c r="B23" s="13" t="s">
        <v>302</v>
      </c>
      <c r="C23" s="13" t="s">
        <v>277</v>
      </c>
      <c r="D23" s="13" t="s">
        <v>308</v>
      </c>
      <c r="E23" s="28" t="s">
        <v>309</v>
      </c>
      <c r="F23" s="13" t="s">
        <v>273</v>
      </c>
      <c r="G23" s="28" t="s">
        <v>288</v>
      </c>
      <c r="H23" s="13" t="s">
        <v>310</v>
      </c>
      <c r="I23" s="13" t="s">
        <v>265</v>
      </c>
      <c r="J23" s="28" t="s">
        <v>311</v>
      </c>
    </row>
    <row r="24" ht="42" customHeight="true" spans="1:10">
      <c r="A24" s="134" t="s">
        <v>242</v>
      </c>
      <c r="B24" s="13" t="s">
        <v>302</v>
      </c>
      <c r="C24" s="13" t="s">
        <v>277</v>
      </c>
      <c r="D24" s="13" t="s">
        <v>278</v>
      </c>
      <c r="E24" s="28" t="s">
        <v>312</v>
      </c>
      <c r="F24" s="13" t="s">
        <v>263</v>
      </c>
      <c r="G24" s="28" t="s">
        <v>269</v>
      </c>
      <c r="H24" s="13" t="s">
        <v>270</v>
      </c>
      <c r="I24" s="13" t="s">
        <v>313</v>
      </c>
      <c r="J24" s="28" t="s">
        <v>314</v>
      </c>
    </row>
    <row r="25" ht="42" customHeight="true" spans="1:10">
      <c r="A25" s="134" t="s">
        <v>242</v>
      </c>
      <c r="B25" s="13" t="s">
        <v>302</v>
      </c>
      <c r="C25" s="13" t="s">
        <v>282</v>
      </c>
      <c r="D25" s="13" t="s">
        <v>283</v>
      </c>
      <c r="E25" s="28" t="s">
        <v>315</v>
      </c>
      <c r="F25" s="13" t="s">
        <v>273</v>
      </c>
      <c r="G25" s="28" t="s">
        <v>300</v>
      </c>
      <c r="H25" s="13" t="s">
        <v>270</v>
      </c>
      <c r="I25" s="13" t="s">
        <v>265</v>
      </c>
      <c r="J25" s="28" t="s">
        <v>316</v>
      </c>
    </row>
  </sheetData>
  <mergeCells count="8">
    <mergeCell ref="A3:J3"/>
    <mergeCell ref="A4:H4"/>
    <mergeCell ref="A8:A13"/>
    <mergeCell ref="A14:A19"/>
    <mergeCell ref="A20:A25"/>
    <mergeCell ref="B8:B13"/>
    <mergeCell ref="B14:B19"/>
    <mergeCell ref="B20:B25"/>
  </mergeCells>
  <printOptions horizontalCentered="true"/>
  <pageMargins left="0.959722222222222" right="0.959722222222222" top="0.719444444444444" bottom="0.719444444444444" header="0" footer="0"/>
  <pageSetup paperSize="9" scale="5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2025-02-07T23:46:00Z</dcterms:created>
  <dcterms:modified xsi:type="dcterms:W3CDTF">2025-02-08T10:01:28Z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ies>
</file>